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calcPr calcId="162913"/>
</workbook>
</file>

<file path=xl/calcChain.xml><?xml version="1.0" encoding="utf-8"?>
<calcChain xmlns="http://schemas.openxmlformats.org/spreadsheetml/2006/main">
  <c r="C25" i="1" l="1"/>
  <c r="E35" i="1" l="1"/>
  <c r="E34" i="1"/>
  <c r="D35" i="1"/>
  <c r="D34" i="1"/>
  <c r="C35" i="1"/>
  <c r="C34" i="1"/>
  <c r="C28" i="1"/>
  <c r="C21" i="1"/>
  <c r="C15" i="1"/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13" i="1"/>
  <c r="C38" i="1" s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<sst xmlns="http://schemas.openxmlformats.org/spreadsheetml/2006/main" count="66" uniqueCount="65">
  <si>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</si>
  <si>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</si>
  <si>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</si>
  <si>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</si>
  <si>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</si>
  <si>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</si>
  <si>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</si>
  <si>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</si>
  <si>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</si>
  <si>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</si>
  <si>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</si>
  <si>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</si>
  <si>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</si>
  <si>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</si>
  <si>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</si>
  <si>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</si>
  <si>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</si>
  <si>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</si>
  <si>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</si>
  <si>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</si>
  <si>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</si>
  <si>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</si>
  <si>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</si>
  <si>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</si>
  <si>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</si>
  <si>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</si>
  <si>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</si>
  <si>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</si>
  <si>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</si>
  <si>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</si>
  <si>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</si>
  <si>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</si>
  <si>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</si>
  <si>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</si>
  <si>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</si>
  <si>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</si>
  <si>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</si>
  <si>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</si>
  <si>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</si>
  <si>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</si>
  <si>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</si>
  <si>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</si>
  <si>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</si>
  <si>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</si>
  <si>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</si>
  <si>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</si>
  <si>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</si>
  <si>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</si>
  <si>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</si>
  <si>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</si>
  <si>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</si>
  <si>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</si>
  <si>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</si>
  <si>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2024 год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</si>
  <si>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</si>
  <si>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</si>
  <si>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</si>
  <si>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2025 год</t>
  </si>
  <si>
    <t>1 05 02000 02 0000 110</t>
  </si>
  <si>
    <t>1 05 03000 01 0000 110</t>
  </si>
  <si>
    <t>1 05 04000 02 0000 110</t>
  </si>
  <si>
    <t>от "   " декабря 2023 года № ___</t>
  </si>
  <si>
    <t>на 2024 год и на плановый период 2025 и 2026 годов"</t>
  </si>
  <si>
    <t xml:space="preserve">Прогнозируемые объемы доходов бюджета Прионежского муниципального района на 2024 год и на плановый период 2025 и 2026 годов 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</si>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</sst>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8" zoomScaleNormal="100" workbookViewId="0">
      <selection activeCell="K35" sqref="K35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53</v>
      </c>
      <c r="D11" s="3" t="s">
        <v>57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499620583</v>
      </c>
      <c r="D13" s="11">
        <f t="shared" ref="D13:E13" si="0">D14+D16+D18+D23+D24+D25+D26+D27+D28+D29+D30</f>
        <v>480556141</v>
      </c>
      <c r="E13" s="11">
        <f t="shared" si="0"/>
        <v>504596980.00000006</v>
      </c>
    </row>
    <row r="14" spans="1:11" x14ac:dyDescent="0.25">
      <c r="A14" s="3" t="s">
        <v>4</v>
      </c>
      <c r="B14" s="6" t="s">
        <v>5</v>
      </c>
      <c r="C14" s="12">
        <f>C15</f>
        <v>406767650.33999997</v>
      </c>
      <c r="D14" s="12">
        <f>D15</f>
        <v>400433710.02999997</v>
      </c>
      <c r="E14" s="12">
        <f>E15</f>
        <v>424459730.99000001</v>
      </c>
    </row>
    <row r="15" spans="1:11" ht="18" customHeight="1" x14ac:dyDescent="0.25">
      <c r="A15" s="3" t="s">
        <v>6</v>
      </c>
      <c r="B15" s="6" t="s">
        <v>7</v>
      </c>
      <c r="C15" s="14">
        <f>377767650.34+29000000</f>
        <v>406767650.33999997</v>
      </c>
      <c r="D15" s="14">
        <v>400433710.02999997</v>
      </c>
      <c r="E15" s="14">
        <v>424459730.99000001</v>
      </c>
    </row>
    <row r="16" spans="1:11" ht="42" customHeight="1" x14ac:dyDescent="0.25">
      <c r="A16" s="3" t="s">
        <v>36</v>
      </c>
      <c r="B16" s="6" t="s">
        <v>35</v>
      </c>
      <c r="C16" s="14">
        <f>C17</f>
        <v>192700</v>
      </c>
      <c r="D16" s="14">
        <f t="shared" ref="D16:E16" si="1">D17</f>
        <v>205000</v>
      </c>
      <c r="E16" s="14">
        <f t="shared" si="1"/>
        <v>209800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192700</v>
      </c>
      <c r="D17" s="14">
        <v>205000</v>
      </c>
      <c r="E17" s="14">
        <v>209800</v>
      </c>
    </row>
    <row r="18" spans="1:5" x14ac:dyDescent="0.25">
      <c r="A18" s="3" t="s">
        <v>8</v>
      </c>
      <c r="B18" s="6" t="s">
        <v>9</v>
      </c>
      <c r="C18" s="14">
        <f>C20+C21+C22+C19</f>
        <v>5319283.8</v>
      </c>
      <c r="D18" s="14">
        <f t="shared" ref="D18:E18" si="2">D20+D21+D22+D19</f>
        <v>5219283.8</v>
      </c>
      <c r="E18" s="14">
        <f t="shared" si="2"/>
        <v>5219283.8</v>
      </c>
    </row>
    <row r="19" spans="1:5" ht="30" customHeight="1" x14ac:dyDescent="0.25">
      <c r="A19" s="3" t="s">
        <v>54</v>
      </c>
      <c r="B19" s="6" t="s">
        <v>55</v>
      </c>
      <c r="C19" s="14">
        <v>1802154</v>
      </c>
      <c r="D19" s="14">
        <v>1802154</v>
      </c>
      <c r="E19" s="14">
        <v>1802154</v>
      </c>
    </row>
    <row r="20" spans="1:5" ht="31.5" x14ac:dyDescent="0.25">
      <c r="A20" s="3" t="s">
        <v>58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59</v>
      </c>
      <c r="B21" s="6" t="s">
        <v>31</v>
      </c>
      <c r="C21" s="14">
        <f>239736+100000</f>
        <v>339736</v>
      </c>
      <c r="D21" s="14">
        <v>239736</v>
      </c>
      <c r="E21" s="14">
        <v>239736</v>
      </c>
    </row>
    <row r="22" spans="1:5" ht="31.5" x14ac:dyDescent="0.25">
      <c r="A22" s="3" t="s">
        <v>60</v>
      </c>
      <c r="B22" s="6" t="s">
        <v>32</v>
      </c>
      <c r="C22" s="14">
        <v>3177393.8</v>
      </c>
      <c r="D22" s="14">
        <v>3177393.8</v>
      </c>
      <c r="E22" s="14">
        <v>3177393.8</v>
      </c>
    </row>
    <row r="23" spans="1:5" ht="17.25" customHeight="1" x14ac:dyDescent="0.25">
      <c r="A23" s="3" t="s">
        <v>10</v>
      </c>
      <c r="B23" s="6" t="s">
        <v>11</v>
      </c>
      <c r="C23" s="14">
        <v>1235265.3600000001</v>
      </c>
      <c r="D23" s="14">
        <v>1235265.3600000001</v>
      </c>
      <c r="E23" s="14">
        <v>1235265.3600000001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f>36279507.1+1600000+1500000</f>
        <v>39379507.100000001</v>
      </c>
      <c r="D25" s="14">
        <v>30037507.100000001</v>
      </c>
      <c r="E25" s="14">
        <v>30058507.100000001</v>
      </c>
    </row>
    <row r="26" spans="1:5" ht="31.5" x14ac:dyDescent="0.25">
      <c r="A26" s="3" t="s">
        <v>14</v>
      </c>
      <c r="B26" s="6" t="s">
        <v>15</v>
      </c>
      <c r="C26" s="14">
        <v>6600000</v>
      </c>
      <c r="D26" s="14">
        <v>6600000</v>
      </c>
      <c r="E26" s="14">
        <v>6600000</v>
      </c>
    </row>
    <row r="27" spans="1:5" ht="31.5" x14ac:dyDescent="0.25">
      <c r="A27" s="3" t="s">
        <v>16</v>
      </c>
      <c r="B27" s="6" t="s">
        <v>17</v>
      </c>
      <c r="C27" s="14">
        <v>27638500</v>
      </c>
      <c r="D27" s="14">
        <v>27638500</v>
      </c>
      <c r="E27" s="14">
        <v>27638500</v>
      </c>
    </row>
    <row r="28" spans="1:5" ht="31.5" x14ac:dyDescent="0.25">
      <c r="A28" s="3" t="s">
        <v>18</v>
      </c>
      <c r="B28" s="6" t="s">
        <v>19</v>
      </c>
      <c r="C28" s="14">
        <f>8000000+2300000</f>
        <v>10300000</v>
      </c>
      <c r="D28" s="14">
        <v>7000000</v>
      </c>
      <c r="E28" s="14">
        <v>7000000</v>
      </c>
    </row>
    <row r="29" spans="1:5" x14ac:dyDescent="0.25">
      <c r="A29" s="3" t="s">
        <v>20</v>
      </c>
      <c r="B29" s="6" t="s">
        <v>21</v>
      </c>
      <c r="C29" s="14">
        <v>2187676.4</v>
      </c>
      <c r="D29" s="14">
        <v>2186874.71</v>
      </c>
      <c r="E29" s="14">
        <v>2175892.75</v>
      </c>
    </row>
    <row r="30" spans="1:5" ht="27" customHeight="1" x14ac:dyDescent="0.25">
      <c r="A30" s="3" t="s">
        <v>40</v>
      </c>
      <c r="B30" s="6" t="s">
        <v>56</v>
      </c>
      <c r="C30" s="12">
        <v>0</v>
      </c>
      <c r="D30" s="12">
        <v>0</v>
      </c>
      <c r="E30" s="12">
        <v>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941938717.44000006</v>
      </c>
      <c r="D31" s="11">
        <f>D32+D37</f>
        <v>512231400</v>
      </c>
      <c r="E31" s="11">
        <f>E32+E37</f>
        <v>420509600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940938717.44000006</v>
      </c>
      <c r="D32" s="12">
        <f t="shared" ref="D32:E32" si="3">D33+D34+D35+D36</f>
        <v>511231400</v>
      </c>
      <c r="E32" s="12">
        <f t="shared" si="3"/>
        <v>419509600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300786800+245939.12</f>
        <v>301032739.12</v>
      </c>
      <c r="D34" s="12">
        <f>25052100-1644700</f>
        <v>23407400</v>
      </c>
      <c r="E34" s="12">
        <f>23615300-1248800</f>
        <v>22366500</v>
      </c>
    </row>
    <row r="35" spans="1:11" ht="36.75" customHeight="1" x14ac:dyDescent="0.25">
      <c r="A35" s="3" t="s">
        <v>28</v>
      </c>
      <c r="B35" s="6" t="s">
        <v>49</v>
      </c>
      <c r="C35" s="12">
        <f>608039100+250600</f>
        <v>608289700</v>
      </c>
      <c r="D35" s="12">
        <f>487422600+401400</f>
        <v>487824000</v>
      </c>
      <c r="E35" s="12">
        <f>394095700+3047400</f>
        <v>397143100</v>
      </c>
    </row>
    <row r="36" spans="1:11" ht="30.75" customHeight="1" x14ac:dyDescent="0.25">
      <c r="A36" s="3" t="s">
        <v>50</v>
      </c>
      <c r="B36" s="6" t="s">
        <v>51</v>
      </c>
      <c r="C36" s="12">
        <v>31616278.32</v>
      </c>
      <c r="D36" s="12">
        <v>0</v>
      </c>
      <c r="E36" s="12">
        <v>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1000000</v>
      </c>
      <c r="D37" s="12">
        <v>1000000</v>
      </c>
      <c r="E37" s="12">
        <v>1000000</v>
      </c>
    </row>
    <row r="38" spans="1:11" x14ac:dyDescent="0.25">
      <c r="A38" s="7" t="s">
        <v>29</v>
      </c>
      <c r="B38" s="7"/>
      <c r="C38" s="11">
        <f>C31+C13</f>
        <v>1441559300.4400001</v>
      </c>
      <c r="D38" s="11">
        <f>D31+D13</f>
        <v>992787541</v>
      </c>
      <c r="E38" s="11">
        <f>E31+E13</f>
        <v>925106580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2024-04-26T13:59:57Z</dcterms:modified>
</cp:coreProperties>
</file>