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6\"/>
    </mc:Choice>
  </mc:AlternateContent>
  <bookViews>
    <workbookView xWindow="0" yWindow="0" windowWidth="28800" windowHeight="12435" tabRatio="813" firstSheet="4" activeTab="4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6" i="1"/>
  <c r="E139" i="1"/>
  <c r="E140" i="1"/>
  <c r="E141" i="1"/>
  <c r="E142" i="1"/>
  <c r="E143" i="1"/>
  <c r="E138" i="1"/>
  <c r="M34" i="7"/>
  <c r="N34" i="7"/>
  <c r="O34" i="7"/>
  <c r="L34" i="7"/>
  <c r="L32" i="7" s="1"/>
  <c r="M32" i="7"/>
  <c r="J20" i="7" l="1"/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4" i="7"/>
  <c r="H33" i="7"/>
  <c r="H32" i="7" s="1"/>
  <c r="H20" i="7"/>
  <c r="H19" i="7" s="1"/>
  <c r="H16" i="7"/>
  <c r="H15" i="7" s="1"/>
  <c r="I34" i="7"/>
  <c r="I32" i="7" s="1"/>
  <c r="I14" i="7" s="1"/>
  <c r="I13" i="7" s="1"/>
  <c r="I33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K20" i="7" l="1"/>
  <c r="L20" i="7"/>
  <c r="M20" i="7"/>
  <c r="N20" i="7"/>
  <c r="O20" i="7"/>
  <c r="D136" i="1" l="1"/>
  <c r="J33" i="7"/>
  <c r="K33" i="7"/>
  <c r="L33" i="7"/>
  <c r="M33" i="7"/>
  <c r="N33" i="7"/>
  <c r="O33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43" i="1" s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M14" i="7" s="1"/>
  <c r="N19" i="7"/>
  <c r="O19" i="7"/>
  <c r="J15" i="7"/>
  <c r="K15" i="7"/>
  <c r="L15" i="7"/>
  <c r="M15" i="7"/>
  <c r="N15" i="7"/>
  <c r="O15" i="7"/>
  <c r="J34" i="7"/>
  <c r="K34" i="7"/>
  <c r="K32" i="7" s="1"/>
  <c r="O32" i="7"/>
  <c r="N32" i="7"/>
  <c r="J32" i="7" l="1"/>
  <c r="L14" i="7"/>
  <c r="L13" i="7" s="1"/>
  <c r="M13" i="7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<sst xmlns="http://schemas.openxmlformats.org/spreadsheetml/2006/main" count="1047" uniqueCount="449">
  <si>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</si>
  <si>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</si>
  <si>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</si>
  <si>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</si>
  <si>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</si>
  <si>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</si>
  <si>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</si>
  <si>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</si>
  <si>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</si>
  <si>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</si>
  <si>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</si>
  <si>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</si>
  <si>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</si>
  <si>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</si>
  <si>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</si>
  <si>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</si>
  <si>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</si>
  <si>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</si>
  <si>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</si>
  <si>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</si>
  <si>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</si>
  <si>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</si>
  <si>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</si>
  <si>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</si>
  <si>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</si>
  <si>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</si>
  <si>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</si>
  <si>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</si>
  <si>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</si>
  <si>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</si>
  <si>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</si>
  <si>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</si>
  <si>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</si>
  <si>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</si>
  <si>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</si>
  <si>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</si>
  <si>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</si>
  <si>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</si>
  <si>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</si>
  <si>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</si>
  <si>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</si>
  <si>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</si>
  <si>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</si>
  <si>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</si>
  <si>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</si>
  <si>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</si>
  <si>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</si>
  <si>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</si>
  <si>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</si>
  <si>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</si>
  <si>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</si>
  <si>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</si>
  <si>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</si>
  <si>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</si>
  <si>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</si>
  <si>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</si>
  <si>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</si>
  <si>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</si>
  <si>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</si>
  <si>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</si>
  <si>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</si>
  <si>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</si>
  <si>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</si>
  <si>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</si>
  <si>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</si>
  <si>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</si>
  <si>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</si>
  <si>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</si>
  <si>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</si>
  <si>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</si>
  <si>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</si>
  <si>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</si>
  <si>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</si>
  <si>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</si>
  <si>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</si>
  <si>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</si>
  <si>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</si>
  <si>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</si>
  <si>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</si>
  <si>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</si>
  <si>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</si>
  <si>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</si>
  <si>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</si>
  <si>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</si>
  <si>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</si>
  <si>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</si>
  <si>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</si>
  <si>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</si>
  <si>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</si>
  <si>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</si>
  <si>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</si>
  <si>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</si>
  <si>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</si>
  <si>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</si>
  <si>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</si>
  <si>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</si>
  <si>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</si>
  <si>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</si>
  <si>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</si>
  <si>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</si>
  <si>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</si>
  <si>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</si>
  <si>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</si>
  <si>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</si>
  <si>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</si>
  <si>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</si>
  <si>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</si>
  <si>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</si>
  <si>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</si>
  <si>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</si>
  <si>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</si>
  <si>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</si>
  <si>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</si>
  <si>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</si>
  <si>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</si>
  <si>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</si>
  <si>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</si>
  <si>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</si>
  <si>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</si>
  <si>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</si>
  <si>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</si>
  <si>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</si>
  <si>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</si>
  <si>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</si>
  <si>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</si>
  <si>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</si>
  <si>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</si>
  <si>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</si>
  <si>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</si>
  <si>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</si>
  <si>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</si>
  <si>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</si>
  <si>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</si>
  <si>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</si>
  <si>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</si>
  <si>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</si>
  <si>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</si>
  <si>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</si>
  <si>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</si>
  <si>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</si>
  <si>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</si>
  <si>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</si>
  <si>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</si>
  <si>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</si>
  <si>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</si>
  <si>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</si>
  <si>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</si>
  <si>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</si>
  <si>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</si>
  <si>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</si>
  <si>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</si>
  <si>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</si>
  <si>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</si>
  <si>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</si>
  <si>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</si>
  <si>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</si>
  <si>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</si>
  <si>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</si>
  <si>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</si>
  <si>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</si>
  <si>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</si>
  <si>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</si>
  <si>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</si>
  <si>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</si>
  <si>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</si>
  <si>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</si>
  <si>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</si>
  <si>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</si>
  <si>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</si>
  <si>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</si>
  <si>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</si>
  <si>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</si>
  <si>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</si>
  <si>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</si>
  <si>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</si>
  <si>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</si>
  <si>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</si>
  <si>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</si>
  <si>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</si>
  <si>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</si>
  <si>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</si>
  <si>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</si>
  <si>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</si>
  <si>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</si>
  <si>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</si>
  <si>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</si>
  <si>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</si>
  <si>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</si>
  <si>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</si>
  <si>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</si>
  <si>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</si>
  <si>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</si>
  <si>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</si>
  <si>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</si>
  <si>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</si>
  <si>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</si>
  <si>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</si>
  <si>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</si>
  <si>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</si>
  <si>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</si>
  <si>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</si>
  <si>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</si>
  <si>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</si>
  <si>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</si>
  <si>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</si>
  <si>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</si>
  <si>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</si>
  <si>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</si>
  <si>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</si>
  <si>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</si>
  <si>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</si>
  <si>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</si>
  <si>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</si>
  <si>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</si>
  <si>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</si>
  <si>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</si>
  <si>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</si>
  <si>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</si>
  <si>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</si>
  <si>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</si>
  <si>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</si>
  <si>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</si>
  <si>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</si>
  <si>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</si>
  <si>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</si>
  <si>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</si>
  <si>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</si>
  <si>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</si>
  <si>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</si>
  <si>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</si>
  <si>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</si>
  <si>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</si>
  <si>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</si>
  <si>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</si>
  <si>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</si>
  <si>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</si>
  <si>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</si>
  <si>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</si>
  <si>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</si>
  <si>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</si>
  <si>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</si>
  <si>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</si>
  <si>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</si>
  <si>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</si>
  <si>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</si>
  <si>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</si>
  <si>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</si>
  <si>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</si>
  <si>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</si>
  <si>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</si>
  <si>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</si>
  <si>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</si>
  <si>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</si>
  <si>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</si>
  <si>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</si>
  <si>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</si>
  <si>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</si>
  <si>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</si>
  <si>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</si>
  <si>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</si>
  <si>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</si>
  <si>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</si>
  <si>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</si>
  <si>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</si>
  <si>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</si>
  <si>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</si>
  <si>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</si>
  <si>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</si>
  <si>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</si>
  <si>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</si>
  <si>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</si>
  <si>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</si>
  <si>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</si>
  <si>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</si>
  <si>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</si>
  <si>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</si>
  <si>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</si>
  <si>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</si>
  <si>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</si>
  <si>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</si>
  <si>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</si>
  <si>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</si>
  <si>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</si>
  <si>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</si>
  <si>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</si>
  <si>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</si>
  <si>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</si>
  <si>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</si>
  <si>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</si>
  <si>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</si>
  <si>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</si>
  <si>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</si>
  <si>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</si>
  <si>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</si>
  <si>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</si>
  <si>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</si>
  <si>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</si>
  <si>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</si>
  <si>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</si>
  <si>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</si>
  <si>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</si>
  <si>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</si>
  <si>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</si>
  <si>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</si>
  <si>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</si>
  <si>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</si>
  <si>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</si>
  <si>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</si>
  <si>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</si>
  <si>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</si>
  <si>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</si>
  <si>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</si>
  <si>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</si>
  <si>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</si>
  <si>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</si>
  <si>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</si>
  <si>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</si>
  <si>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</si>
  <si>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</si>
  <si>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</si>
  <si>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</si>
  <si>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</si>
  <si>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</si>
  <si>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</si>
  <si>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</si>
  <si>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</si>
  <si>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</si>
  <si>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</si>
  <si>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</si>
  <si>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</si>
  <si>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</si>
  <si>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</si>
  <si>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</si>
  <si>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</si>
  <si>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</si>
  <si>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</si>
  <si>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</si>
  <si>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</si>
  <si>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</si>
  <si>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</si>
  <si>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</si>
  <si>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</si>
  <si>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</si>
  <si>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</si>
  <si>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</si>
  <si>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</si>
  <si>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</si>
  <si>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</si>
  <si>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</si>
  <si>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</si>
  <si>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</si>
  <si>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</si>
  <si>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</si>
  <si>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</si>
  <si>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</si>
  <si>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</si>
  <si>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</si>
  <si>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</si>
  <si>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</si>
  <si>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</si>
  <si>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</si>
  <si>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</si>
  <si>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</si>
  <si>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</si>
  <si>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</si>
  <si>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</si>
  <si>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</si>
  <si>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</si>
  <si>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</si>
  <si>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</si>
  <si>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</si>
  <si>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</si>
  <si>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</si>
  <si>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</si>
  <si>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</si>
  <si>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</si>
  <si>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</si>
  <si>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</si>
  <si>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</si>
  <si>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</si>
  <si>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</si>
  <si>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</si>
  <si>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</si>
  <si>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</si>
  <si>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</si>
  <si>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</si>
  <si>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</si>
  <si>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</si>
  <si>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</si>
  <si>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</si>
  <si>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</si>
  <si>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</si>
  <si>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</si>
  <si>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</si>
  <si>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</si>
  <si>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</si>
  <si>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</si>
  <si>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</si>
  <si>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</si>
  <si>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</si>
  <si>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</si>
  <si>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</si>
  <si>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</si>
  <si>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</si>
  <si>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</si>
  <si>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</si>
  <si>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</si>
  <si>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</si>
  <si>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</si>
  <si>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</si>
  <si>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</si>
  <si>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</si>
  <si>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</si>
  <si>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</si>
  <si>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</si>
  <si>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</si>
  <si>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</si>
  <si>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</si>
  <si>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</si>
  <si>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</si>
  <si>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</si>
  <si>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</si>
  <si>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</si>
  <si>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</si>
  <si>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</si>
  <si>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</si>
  <si>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</si>
  <si>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</si>
  <si>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</si>
  <si>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</si>
  <si>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</si>
  <si>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</si>
  <si>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</si>
  <si>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</si>
  <si>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</si>
  <si>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</si>
  <si>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</si>
  <si>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</si>
  <si>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</si>
  <si>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</si>
  <si>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</si>
  <si>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</si>
  <si>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</si>
  <si>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</si>
  <si>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</si>
  <si>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</si>
  <si>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</si>
  <si>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</si>
  <si>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"30" июня 2026 года № 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</si>
</sst>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zoomScaleNormal="100" workbookViewId="0">
      <selection activeCell="G140" sqref="G140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4" t="s">
        <v>179</v>
      </c>
      <c r="B10" s="104"/>
      <c r="C10" s="104"/>
      <c r="D10" s="104"/>
      <c r="E10" s="104"/>
    </row>
    <row r="11" spans="1:5" ht="18.75" x14ac:dyDescent="0.25">
      <c r="A11" s="105" t="s">
        <v>180</v>
      </c>
      <c r="B11" s="105"/>
      <c r="C11" s="105"/>
      <c r="D11" s="105"/>
      <c r="E11" s="105"/>
    </row>
    <row r="12" spans="1:5" ht="18.75" x14ac:dyDescent="0.3">
      <c r="A12" s="106" t="s">
        <v>181</v>
      </c>
      <c r="B12" s="106"/>
      <c r="C12" s="106"/>
      <c r="D12" s="106"/>
      <c r="E12" s="106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2" t="s">
        <v>0</v>
      </c>
      <c r="B14" s="113"/>
      <c r="C14" s="113"/>
      <c r="D14" s="113"/>
      <c r="E14" s="113"/>
    </row>
    <row r="15" spans="1:5" ht="16.5" x14ac:dyDescent="0.25">
      <c r="A15" s="112" t="s">
        <v>22</v>
      </c>
      <c r="B15" s="113"/>
      <c r="C15" s="113"/>
      <c r="D15" s="113"/>
      <c r="E15" s="113"/>
    </row>
    <row r="16" spans="1:5" ht="15.75" customHeight="1" x14ac:dyDescent="0.25">
      <c r="A16" s="162" t="s">
        <v>21</v>
      </c>
      <c r="B16" s="163"/>
      <c r="C16" s="163"/>
      <c r="D16" s="163"/>
      <c r="E16" s="163"/>
    </row>
    <row r="18" spans="1:10" ht="63" customHeight="1" x14ac:dyDescent="0.25">
      <c r="A18" s="41" t="s">
        <v>1</v>
      </c>
      <c r="B18" s="116" t="s">
        <v>2</v>
      </c>
      <c r="C18" s="117"/>
      <c r="D18" s="117"/>
      <c r="E18" s="117"/>
    </row>
    <row r="19" spans="1:10" ht="47.25" customHeight="1" x14ac:dyDescent="0.25">
      <c r="A19" s="41" t="s">
        <v>3</v>
      </c>
      <c r="B19" s="116" t="s">
        <v>84</v>
      </c>
      <c r="C19" s="117"/>
      <c r="D19" s="117"/>
      <c r="E19" s="117"/>
      <c r="H19" s="39"/>
      <c r="I19" s="36"/>
      <c r="J19" s="36"/>
    </row>
    <row r="20" spans="1:10" ht="30" customHeight="1" x14ac:dyDescent="0.25">
      <c r="A20" s="169" t="s">
        <v>4</v>
      </c>
      <c r="B20" s="82" t="s">
        <v>117</v>
      </c>
      <c r="C20" s="83"/>
      <c r="D20" s="83"/>
      <c r="E20" s="84"/>
      <c r="H20" s="39"/>
      <c r="I20" s="36"/>
      <c r="J20" s="36"/>
    </row>
    <row r="21" spans="1:10" ht="30" customHeight="1" x14ac:dyDescent="0.25">
      <c r="A21" s="170"/>
      <c r="B21" s="151" t="s">
        <v>118</v>
      </c>
      <c r="C21" s="152"/>
      <c r="D21" s="152"/>
      <c r="E21" s="153"/>
      <c r="H21" s="39"/>
      <c r="I21" s="36"/>
      <c r="J21" s="36"/>
    </row>
    <row r="22" spans="1:10" ht="30" customHeight="1" x14ac:dyDescent="0.25">
      <c r="A22" s="170"/>
      <c r="B22" s="151" t="s">
        <v>119</v>
      </c>
      <c r="C22" s="152"/>
      <c r="D22" s="152"/>
      <c r="E22" s="153"/>
      <c r="H22" s="39"/>
      <c r="I22" s="36"/>
      <c r="J22" s="36"/>
    </row>
    <row r="23" spans="1:10" ht="31.5" customHeight="1" x14ac:dyDescent="0.25">
      <c r="A23" s="170"/>
      <c r="B23" s="151" t="s">
        <v>120</v>
      </c>
      <c r="C23" s="152"/>
      <c r="D23" s="152"/>
      <c r="E23" s="153"/>
    </row>
    <row r="24" spans="1:10" ht="15.75" customHeight="1" x14ac:dyDescent="0.25">
      <c r="A24" s="170"/>
      <c r="B24" s="85" t="s">
        <v>8</v>
      </c>
      <c r="C24" s="86"/>
      <c r="D24" s="86"/>
      <c r="E24" s="87"/>
    </row>
    <row r="25" spans="1:10" ht="51" customHeight="1" x14ac:dyDescent="0.25">
      <c r="A25" s="41" t="s">
        <v>5</v>
      </c>
      <c r="B25" s="164" t="s">
        <v>121</v>
      </c>
      <c r="C25" s="165"/>
      <c r="D25" s="165"/>
      <c r="E25" s="165"/>
    </row>
    <row r="26" spans="1:10" ht="33" customHeight="1" x14ac:dyDescent="0.25">
      <c r="A26" s="80" t="s">
        <v>6</v>
      </c>
      <c r="B26" s="88" t="s">
        <v>122</v>
      </c>
      <c r="C26" s="122"/>
      <c r="D26" s="122"/>
      <c r="E26" s="123"/>
    </row>
    <row r="27" spans="1:10" ht="35.25" customHeight="1" x14ac:dyDescent="0.25">
      <c r="A27" s="80"/>
      <c r="B27" s="94" t="s">
        <v>123</v>
      </c>
      <c r="C27" s="124"/>
      <c r="D27" s="124"/>
      <c r="E27" s="125"/>
    </row>
    <row r="28" spans="1:10" ht="31.5" customHeight="1" x14ac:dyDescent="0.25">
      <c r="A28" s="80"/>
      <c r="B28" s="94" t="s">
        <v>124</v>
      </c>
      <c r="C28" s="124"/>
      <c r="D28" s="124"/>
      <c r="E28" s="125"/>
    </row>
    <row r="29" spans="1:10" ht="30.75" customHeight="1" x14ac:dyDescent="0.25">
      <c r="A29" s="80"/>
      <c r="B29" s="94" t="s">
        <v>125</v>
      </c>
      <c r="C29" s="95"/>
      <c r="D29" s="95"/>
      <c r="E29" s="96"/>
    </row>
    <row r="30" spans="1:10" ht="48" customHeight="1" x14ac:dyDescent="0.25">
      <c r="A30" s="80"/>
      <c r="B30" s="94" t="s">
        <v>126</v>
      </c>
      <c r="C30" s="124"/>
      <c r="D30" s="124"/>
      <c r="E30" s="125"/>
    </row>
    <row r="31" spans="1:10" ht="65.25" customHeight="1" x14ac:dyDescent="0.25">
      <c r="A31" s="80" t="s">
        <v>9</v>
      </c>
      <c r="B31" s="88" t="s">
        <v>129</v>
      </c>
      <c r="C31" s="122"/>
      <c r="D31" s="122"/>
      <c r="E31" s="123"/>
    </row>
    <row r="32" spans="1:10" ht="30" customHeight="1" x14ac:dyDescent="0.25">
      <c r="A32" s="80"/>
      <c r="B32" s="94" t="s">
        <v>130</v>
      </c>
      <c r="C32" s="124"/>
      <c r="D32" s="124"/>
      <c r="E32" s="125"/>
    </row>
    <row r="33" spans="1:5" ht="30" customHeight="1" x14ac:dyDescent="0.25">
      <c r="A33" s="80"/>
      <c r="B33" s="94" t="s">
        <v>46</v>
      </c>
      <c r="C33" s="124"/>
      <c r="D33" s="124"/>
      <c r="E33" s="125"/>
    </row>
    <row r="34" spans="1:5" ht="18.75" customHeight="1" x14ac:dyDescent="0.25">
      <c r="A34" s="80"/>
      <c r="B34" s="94" t="s">
        <v>131</v>
      </c>
      <c r="C34" s="124"/>
      <c r="D34" s="124"/>
      <c r="E34" s="125"/>
    </row>
    <row r="35" spans="1:5" ht="30" customHeight="1" x14ac:dyDescent="0.25">
      <c r="A35" s="80"/>
      <c r="B35" s="94" t="s">
        <v>132</v>
      </c>
      <c r="C35" s="124"/>
      <c r="D35" s="124"/>
      <c r="E35" s="125"/>
    </row>
    <row r="36" spans="1:5" ht="50.25" customHeight="1" x14ac:dyDescent="0.25">
      <c r="A36" s="80"/>
      <c r="B36" s="126" t="s">
        <v>128</v>
      </c>
      <c r="C36" s="154"/>
      <c r="D36" s="154"/>
      <c r="E36" s="155"/>
    </row>
    <row r="37" spans="1:5" ht="63" x14ac:dyDescent="0.25">
      <c r="A37" s="51" t="s">
        <v>7</v>
      </c>
      <c r="B37" s="156" t="s">
        <v>182</v>
      </c>
      <c r="C37" s="157"/>
      <c r="D37" s="157"/>
      <c r="E37" s="158"/>
    </row>
    <row r="38" spans="1:5" ht="15.75" customHeight="1" x14ac:dyDescent="0.25">
      <c r="A38" s="159" t="s">
        <v>30</v>
      </c>
      <c r="B38" s="166" t="s">
        <v>10</v>
      </c>
      <c r="C38" s="42" t="s">
        <v>11</v>
      </c>
      <c r="D38" s="167" t="s">
        <v>14</v>
      </c>
      <c r="E38" s="168"/>
    </row>
    <row r="39" spans="1:5" ht="78.75" x14ac:dyDescent="0.25">
      <c r="A39" s="160"/>
      <c r="B39" s="102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60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60"/>
      <c r="B41" s="43">
        <v>2024</v>
      </c>
      <c r="C41" s="4">
        <f t="shared" ref="C41" si="1">SUM(D41:E41)</f>
        <v>96996.14</v>
      </c>
      <c r="D41" s="4">
        <f t="shared" si="0"/>
        <v>92802.16</v>
      </c>
      <c r="E41" s="4">
        <f t="shared" si="0"/>
        <v>4193.9799999999996</v>
      </c>
    </row>
    <row r="42" spans="1:5" ht="15.75" x14ac:dyDescent="0.25">
      <c r="A42" s="160"/>
      <c r="B42" s="43">
        <v>2025</v>
      </c>
      <c r="C42" s="4">
        <f>SUM(D42:E42)</f>
        <v>105759.74</v>
      </c>
      <c r="D42" s="4">
        <f t="shared" si="0"/>
        <v>102533.22</v>
      </c>
      <c r="E42" s="4">
        <f t="shared" si="0"/>
        <v>3226.52</v>
      </c>
    </row>
    <row r="43" spans="1:5" ht="15.75" x14ac:dyDescent="0.25">
      <c r="A43" s="160"/>
      <c r="B43" s="43">
        <v>2026</v>
      </c>
      <c r="C43" s="4">
        <f>SUM(D43:E43)</f>
        <v>99462.184999999998</v>
      </c>
      <c r="D43" s="4">
        <f t="shared" si="0"/>
        <v>92951.054999999993</v>
      </c>
      <c r="E43" s="4">
        <f>E78+E107+E139+E168+E194</f>
        <v>6511.13</v>
      </c>
    </row>
    <row r="44" spans="1:5" ht="15.75" x14ac:dyDescent="0.25">
      <c r="A44" s="160"/>
      <c r="B44" s="43">
        <v>2027</v>
      </c>
      <c r="C44" s="4">
        <f>SUM(D44:E44)</f>
        <v>100446.24</v>
      </c>
      <c r="D44" s="4">
        <f t="shared" si="0"/>
        <v>93874.47</v>
      </c>
      <c r="E44" s="4">
        <f t="shared" si="0"/>
        <v>6571.77</v>
      </c>
    </row>
    <row r="45" spans="1:5" ht="15.75" x14ac:dyDescent="0.25">
      <c r="A45" s="160"/>
      <c r="B45" s="43">
        <v>2028</v>
      </c>
      <c r="C45" s="4">
        <f t="shared" ref="C45:C47" si="2">SUM(D45:E45)</f>
        <v>99312.57</v>
      </c>
      <c r="D45" s="4">
        <f t="shared" si="0"/>
        <v>94216.35</v>
      </c>
      <c r="E45" s="4">
        <f t="shared" si="0"/>
        <v>5096.22</v>
      </c>
    </row>
    <row r="46" spans="1:5" ht="15.75" x14ac:dyDescent="0.25">
      <c r="A46" s="160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60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1"/>
      <c r="B48" s="44" t="s">
        <v>13</v>
      </c>
      <c r="C48" s="35">
        <f>SUM(C40:C47)</f>
        <v>590861.14500000002</v>
      </c>
      <c r="D48" s="35">
        <f>SUM(D40:D47)</f>
        <v>559770.05499999993</v>
      </c>
      <c r="E48" s="35">
        <f>SUM(E40:E47)</f>
        <v>31091.090000000004</v>
      </c>
    </row>
    <row r="49" spans="1:6" ht="35.25" customHeight="1" x14ac:dyDescent="0.25">
      <c r="A49" s="80" t="s">
        <v>15</v>
      </c>
      <c r="B49" s="82" t="s">
        <v>18</v>
      </c>
      <c r="C49" s="83"/>
      <c r="D49" s="83"/>
      <c r="E49" s="84"/>
    </row>
    <row r="50" spans="1:6" ht="51.75" customHeight="1" x14ac:dyDescent="0.25">
      <c r="A50" s="81"/>
      <c r="B50" s="151" t="s">
        <v>175</v>
      </c>
      <c r="C50" s="152"/>
      <c r="D50" s="152"/>
      <c r="E50" s="153"/>
    </row>
    <row r="51" spans="1:6" ht="63" customHeight="1" x14ac:dyDescent="0.25">
      <c r="A51" s="81"/>
      <c r="B51" s="151" t="s">
        <v>133</v>
      </c>
      <c r="C51" s="152"/>
      <c r="D51" s="152"/>
      <c r="E51" s="153"/>
    </row>
    <row r="52" spans="1:6" ht="82.5" customHeight="1" x14ac:dyDescent="0.25">
      <c r="A52" s="81"/>
      <c r="B52" s="151" t="s">
        <v>19</v>
      </c>
      <c r="C52" s="152"/>
      <c r="D52" s="152"/>
      <c r="E52" s="153"/>
    </row>
    <row r="53" spans="1:6" ht="15.75" customHeight="1" x14ac:dyDescent="0.25">
      <c r="A53" s="81"/>
      <c r="B53" s="151" t="s">
        <v>20</v>
      </c>
      <c r="C53" s="152"/>
      <c r="D53" s="152"/>
      <c r="E53" s="153"/>
    </row>
    <row r="54" spans="1:6" ht="62.25" customHeight="1" x14ac:dyDescent="0.25">
      <c r="A54" s="81"/>
      <c r="B54" s="85" t="s">
        <v>134</v>
      </c>
      <c r="C54" s="86"/>
      <c r="D54" s="86"/>
      <c r="E54" s="87"/>
    </row>
    <row r="55" spans="1:6" x14ac:dyDescent="0.25">
      <c r="A55" s="8"/>
    </row>
    <row r="56" spans="1:6" ht="16.5" x14ac:dyDescent="0.25">
      <c r="A56" s="112" t="s">
        <v>0</v>
      </c>
      <c r="B56" s="113"/>
      <c r="C56" s="113"/>
      <c r="D56" s="113"/>
      <c r="E56" s="113"/>
    </row>
    <row r="57" spans="1:6" ht="15" customHeight="1" x14ac:dyDescent="0.25">
      <c r="A57" s="114" t="s">
        <v>94</v>
      </c>
      <c r="B57" s="115"/>
      <c r="C57" s="115"/>
      <c r="D57" s="115"/>
      <c r="E57" s="115"/>
    </row>
    <row r="59" spans="1:6" ht="47.25" customHeight="1" x14ac:dyDescent="0.25">
      <c r="A59" s="41" t="s">
        <v>23</v>
      </c>
      <c r="B59" s="116" t="s">
        <v>2</v>
      </c>
      <c r="C59" s="117"/>
      <c r="D59" s="117"/>
      <c r="E59" s="117"/>
    </row>
    <row r="60" spans="1:6" ht="31.5" customHeight="1" x14ac:dyDescent="0.25">
      <c r="A60" s="52" t="s">
        <v>183</v>
      </c>
      <c r="B60" s="149" t="s">
        <v>35</v>
      </c>
      <c r="C60" s="117"/>
      <c r="D60" s="117"/>
      <c r="E60" s="117"/>
    </row>
    <row r="61" spans="1:6" ht="33.75" customHeight="1" x14ac:dyDescent="0.25">
      <c r="A61" s="41" t="s">
        <v>25</v>
      </c>
      <c r="B61" s="120" t="s">
        <v>95</v>
      </c>
      <c r="C61" s="121"/>
      <c r="D61" s="121"/>
      <c r="E61" s="121"/>
    </row>
    <row r="62" spans="1:6" ht="15.75" customHeight="1" x14ac:dyDescent="0.25">
      <c r="A62" s="97" t="s">
        <v>26</v>
      </c>
      <c r="B62" s="88" t="s">
        <v>96</v>
      </c>
      <c r="C62" s="89"/>
      <c r="D62" s="89"/>
      <c r="E62" s="90"/>
    </row>
    <row r="63" spans="1:6" ht="32.25" customHeight="1" x14ac:dyDescent="0.25">
      <c r="A63" s="150"/>
      <c r="B63" s="94" t="s">
        <v>97</v>
      </c>
      <c r="C63" s="130"/>
      <c r="D63" s="130"/>
      <c r="E63" s="131"/>
    </row>
    <row r="64" spans="1:6" ht="32.25" customHeight="1" x14ac:dyDescent="0.25">
      <c r="A64" s="97" t="s">
        <v>27</v>
      </c>
      <c r="B64" s="88" t="s">
        <v>28</v>
      </c>
      <c r="C64" s="89"/>
      <c r="D64" s="89"/>
      <c r="E64" s="90"/>
      <c r="F64" s="2"/>
    </row>
    <row r="65" spans="1:6" ht="45.75" customHeight="1" x14ac:dyDescent="0.25">
      <c r="A65" s="98"/>
      <c r="B65" s="94" t="s">
        <v>39</v>
      </c>
      <c r="C65" s="95"/>
      <c r="D65" s="95"/>
      <c r="E65" s="96"/>
      <c r="F65" s="2"/>
    </row>
    <row r="66" spans="1:6" ht="45.75" customHeight="1" x14ac:dyDescent="0.25">
      <c r="A66" s="129"/>
      <c r="B66" s="94" t="s">
        <v>47</v>
      </c>
      <c r="C66" s="130"/>
      <c r="D66" s="130"/>
      <c r="E66" s="131"/>
    </row>
    <row r="67" spans="1:6" ht="47.25" customHeight="1" x14ac:dyDescent="0.25">
      <c r="A67" s="129"/>
      <c r="B67" s="94" t="s">
        <v>48</v>
      </c>
      <c r="C67" s="130"/>
      <c r="D67" s="130"/>
      <c r="E67" s="131"/>
    </row>
    <row r="68" spans="1:6" ht="66" customHeight="1" x14ac:dyDescent="0.25">
      <c r="A68" s="129"/>
      <c r="B68" s="94" t="s">
        <v>78</v>
      </c>
      <c r="C68" s="130"/>
      <c r="D68" s="130"/>
      <c r="E68" s="131"/>
    </row>
    <row r="69" spans="1:6" ht="47.25" customHeight="1" x14ac:dyDescent="0.25">
      <c r="A69" s="129"/>
      <c r="B69" s="94" t="s">
        <v>49</v>
      </c>
      <c r="C69" s="130"/>
      <c r="D69" s="130"/>
      <c r="E69" s="131"/>
    </row>
    <row r="70" spans="1:6" ht="34.5" customHeight="1" x14ac:dyDescent="0.25">
      <c r="A70" s="129"/>
      <c r="B70" s="98" t="s">
        <v>114</v>
      </c>
      <c r="C70" s="173"/>
      <c r="D70" s="173"/>
      <c r="E70" s="174"/>
    </row>
    <row r="71" spans="1:6" ht="66" customHeight="1" x14ac:dyDescent="0.25">
      <c r="A71" s="150"/>
      <c r="B71" s="91" t="s">
        <v>113</v>
      </c>
      <c r="C71" s="171"/>
      <c r="D71" s="171"/>
      <c r="E71" s="172"/>
    </row>
    <row r="72" spans="1:6" ht="47.25" x14ac:dyDescent="0.25">
      <c r="A72" s="51" t="s">
        <v>184</v>
      </c>
      <c r="B72" s="107" t="s">
        <v>182</v>
      </c>
      <c r="C72" s="108"/>
      <c r="D72" s="108"/>
      <c r="E72" s="109"/>
    </row>
    <row r="73" spans="1:6" ht="15.75" customHeight="1" x14ac:dyDescent="0.25">
      <c r="A73" s="110" t="s">
        <v>29</v>
      </c>
      <c r="B73" s="102" t="s">
        <v>10</v>
      </c>
      <c r="C73" s="42" t="s">
        <v>11</v>
      </c>
      <c r="D73" s="102" t="s">
        <v>14</v>
      </c>
      <c r="E73" s="102"/>
    </row>
    <row r="74" spans="1:6" ht="78.75" x14ac:dyDescent="0.25">
      <c r="A74" s="111"/>
      <c r="B74" s="103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1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1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1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1"/>
      <c r="B78" s="43">
        <v>2026</v>
      </c>
      <c r="C78" s="3">
        <f t="shared" si="3"/>
        <v>1742.3100000000002</v>
      </c>
      <c r="D78" s="4">
        <f>'Оценка расходов 5'!I18</f>
        <v>8.18</v>
      </c>
      <c r="E78" s="5">
        <f>'Оценка расходов 5'!I19</f>
        <v>1734.13</v>
      </c>
    </row>
    <row r="79" spans="1:6" ht="15.75" x14ac:dyDescent="0.25">
      <c r="A79" s="111"/>
      <c r="B79" s="43">
        <v>2027</v>
      </c>
      <c r="C79" s="3">
        <f t="shared" si="3"/>
        <v>2645.6600000000003</v>
      </c>
      <c r="D79" s="4">
        <f>'Оценка расходов 5'!J18</f>
        <v>1.0900000000000001</v>
      </c>
      <c r="E79" s="5">
        <f>'Оценка расходов 5'!J19</f>
        <v>2644.57</v>
      </c>
    </row>
    <row r="80" spans="1:6" ht="15.75" x14ac:dyDescent="0.25">
      <c r="A80" s="111"/>
      <c r="B80" s="43">
        <v>2028</v>
      </c>
      <c r="C80" s="3">
        <f t="shared" si="3"/>
        <v>1414.42</v>
      </c>
      <c r="D80" s="4">
        <f>'Оценка расходов 5'!K18</f>
        <v>0</v>
      </c>
      <c r="E80" s="5">
        <f>'Оценка расходов 5'!K19</f>
        <v>1414.42</v>
      </c>
    </row>
    <row r="81" spans="1:7" ht="15.75" x14ac:dyDescent="0.25">
      <c r="A81" s="111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1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1"/>
      <c r="B83" s="43" t="s">
        <v>13</v>
      </c>
      <c r="C83" s="7">
        <f>SUM(C75:C82)</f>
        <v>5858.5800000000008</v>
      </c>
      <c r="D83" s="7">
        <f t="shared" ref="D83:E83" si="4">SUM(D75:D82)</f>
        <v>65.460000000000008</v>
      </c>
      <c r="E83" s="7">
        <f t="shared" si="4"/>
        <v>5793.1200000000008</v>
      </c>
    </row>
    <row r="84" spans="1:7" ht="86.25" customHeight="1" x14ac:dyDescent="0.25">
      <c r="A84" s="41" t="s">
        <v>172</v>
      </c>
      <c r="B84" s="149" t="s">
        <v>98</v>
      </c>
      <c r="C84" s="149"/>
      <c r="D84" s="149"/>
      <c r="E84" s="149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2" t="s">
        <v>0</v>
      </c>
      <c r="B86" s="113"/>
      <c r="C86" s="113"/>
      <c r="D86" s="113"/>
      <c r="E86" s="113"/>
    </row>
    <row r="87" spans="1:7" ht="30.75" customHeight="1" x14ac:dyDescent="0.25">
      <c r="A87" s="114" t="s">
        <v>102</v>
      </c>
      <c r="B87" s="115"/>
      <c r="C87" s="115"/>
      <c r="D87" s="115"/>
      <c r="E87" s="115"/>
    </row>
    <row r="89" spans="1:7" ht="47.25" customHeight="1" x14ac:dyDescent="0.25">
      <c r="A89" s="41" t="s">
        <v>23</v>
      </c>
      <c r="B89" s="116" t="s">
        <v>2</v>
      </c>
      <c r="C89" s="117"/>
      <c r="D89" s="117"/>
      <c r="E89" s="117"/>
      <c r="G89" s="30"/>
    </row>
    <row r="90" spans="1:7" ht="31.5" x14ac:dyDescent="0.25">
      <c r="A90" s="52" t="s">
        <v>183</v>
      </c>
      <c r="B90" s="118" t="s">
        <v>24</v>
      </c>
      <c r="C90" s="119"/>
      <c r="D90" s="119"/>
      <c r="E90" s="119"/>
    </row>
    <row r="91" spans="1:7" ht="37.5" customHeight="1" x14ac:dyDescent="0.25">
      <c r="A91" s="41" t="s">
        <v>25</v>
      </c>
      <c r="B91" s="120" t="s">
        <v>99</v>
      </c>
      <c r="C91" s="121"/>
      <c r="D91" s="121"/>
      <c r="E91" s="121"/>
    </row>
    <row r="92" spans="1:7" ht="32.25" customHeight="1" x14ac:dyDescent="0.25">
      <c r="A92" s="97" t="s">
        <v>26</v>
      </c>
      <c r="B92" s="88" t="s">
        <v>100</v>
      </c>
      <c r="C92" s="89"/>
      <c r="D92" s="89"/>
      <c r="E92" s="90"/>
    </row>
    <row r="93" spans="1:7" ht="15.75" customHeight="1" x14ac:dyDescent="0.25">
      <c r="A93" s="129"/>
      <c r="B93" s="94" t="s">
        <v>101</v>
      </c>
      <c r="C93" s="95"/>
      <c r="D93" s="95"/>
      <c r="E93" s="96"/>
    </row>
    <row r="94" spans="1:7" ht="34.5" customHeight="1" x14ac:dyDescent="0.25">
      <c r="A94" s="97" t="s">
        <v>27</v>
      </c>
      <c r="B94" s="88" t="s">
        <v>31</v>
      </c>
      <c r="C94" s="89"/>
      <c r="D94" s="89"/>
      <c r="E94" s="90"/>
    </row>
    <row r="95" spans="1:7" ht="64.5" customHeight="1" x14ac:dyDescent="0.25">
      <c r="A95" s="129"/>
      <c r="B95" s="94" t="s">
        <v>103</v>
      </c>
      <c r="C95" s="130"/>
      <c r="D95" s="130"/>
      <c r="E95" s="131"/>
    </row>
    <row r="96" spans="1:7" ht="50.25" customHeight="1" x14ac:dyDescent="0.25">
      <c r="A96" s="129"/>
      <c r="B96" s="91" t="s">
        <v>104</v>
      </c>
      <c r="C96" s="171"/>
      <c r="D96" s="171"/>
      <c r="E96" s="172"/>
    </row>
    <row r="97" spans="1:7" ht="45.75" customHeight="1" x14ac:dyDescent="0.25">
      <c r="A97" s="129"/>
      <c r="B97" s="94" t="s">
        <v>105</v>
      </c>
      <c r="C97" s="130"/>
      <c r="D97" s="130"/>
      <c r="E97" s="131"/>
    </row>
    <row r="98" spans="1:7" ht="49.5" customHeight="1" x14ac:dyDescent="0.25">
      <c r="A98" s="129"/>
      <c r="B98" s="94" t="s">
        <v>106</v>
      </c>
      <c r="C98" s="130"/>
      <c r="D98" s="130"/>
      <c r="E98" s="131"/>
    </row>
    <row r="99" spans="1:7" ht="60.75" customHeight="1" x14ac:dyDescent="0.25">
      <c r="A99" s="129"/>
      <c r="B99" s="94" t="s">
        <v>107</v>
      </c>
      <c r="C99" s="130"/>
      <c r="D99" s="130"/>
      <c r="E99" s="131"/>
    </row>
    <row r="100" spans="1:7" ht="50.25" customHeight="1" x14ac:dyDescent="0.25">
      <c r="A100" s="129"/>
      <c r="B100" s="126" t="s">
        <v>108</v>
      </c>
      <c r="C100" s="127"/>
      <c r="D100" s="127"/>
      <c r="E100" s="128"/>
    </row>
    <row r="101" spans="1:7" ht="47.25" x14ac:dyDescent="0.25">
      <c r="A101" s="51" t="s">
        <v>184</v>
      </c>
      <c r="B101" s="107" t="s">
        <v>182</v>
      </c>
      <c r="C101" s="108"/>
      <c r="D101" s="108"/>
      <c r="E101" s="109"/>
    </row>
    <row r="102" spans="1:7" ht="15.75" customHeight="1" x14ac:dyDescent="0.25">
      <c r="A102" s="110" t="s">
        <v>29</v>
      </c>
      <c r="B102" s="103" t="s">
        <v>10</v>
      </c>
      <c r="C102" s="43" t="s">
        <v>11</v>
      </c>
      <c r="D102" s="103" t="s">
        <v>14</v>
      </c>
      <c r="E102" s="103"/>
    </row>
    <row r="103" spans="1:7" ht="78.75" x14ac:dyDescent="0.25">
      <c r="A103" s="111"/>
      <c r="B103" s="103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1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1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1"/>
      <c r="B106" s="43">
        <v>2025</v>
      </c>
      <c r="C106" s="7">
        <f>SUM(D106:E106)</f>
        <v>34457.880000000005</v>
      </c>
      <c r="D106" s="7">
        <f>'Оценка расходов 5'!H22</f>
        <v>31302.880000000001</v>
      </c>
      <c r="E106" s="7">
        <f>'Оценка расходов 5'!H23</f>
        <v>3155</v>
      </c>
      <c r="F106" s="6"/>
      <c r="G106" s="6"/>
    </row>
    <row r="107" spans="1:7" ht="15.75" x14ac:dyDescent="0.25">
      <c r="A107" s="111"/>
      <c r="B107" s="43">
        <v>2026</v>
      </c>
      <c r="C107" s="7">
        <f t="shared" ref="C107:C111" si="5">SUM(D107:E107)</f>
        <v>23780</v>
      </c>
      <c r="D107" s="7">
        <f>'Оценка расходов 5'!I22</f>
        <v>19003</v>
      </c>
      <c r="E107" s="7">
        <f>'Оценка расходов 5'!I23</f>
        <v>4777</v>
      </c>
    </row>
    <row r="108" spans="1:7" ht="15.75" x14ac:dyDescent="0.25">
      <c r="A108" s="111"/>
      <c r="B108" s="43">
        <v>2027</v>
      </c>
      <c r="C108" s="7">
        <f t="shared" si="5"/>
        <v>23927.200000000001</v>
      </c>
      <c r="D108" s="7">
        <f>'Оценка расходов 5'!J22</f>
        <v>20000</v>
      </c>
      <c r="E108" s="7">
        <f>'Оценка расходов 5'!J23</f>
        <v>3927.2</v>
      </c>
    </row>
    <row r="109" spans="1:7" ht="15.75" x14ac:dyDescent="0.25">
      <c r="A109" s="111"/>
      <c r="B109" s="43">
        <v>2028</v>
      </c>
      <c r="C109" s="7">
        <f t="shared" si="5"/>
        <v>23681.8</v>
      </c>
      <c r="D109" s="7">
        <f>'Оценка расходов 5'!K22</f>
        <v>20000</v>
      </c>
      <c r="E109" s="7">
        <f>'Оценка расходов 5'!K23</f>
        <v>3681.8</v>
      </c>
    </row>
    <row r="110" spans="1:7" ht="15.75" x14ac:dyDescent="0.25">
      <c r="A110" s="111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1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1"/>
      <c r="B112" s="44" t="s">
        <v>13</v>
      </c>
      <c r="C112" s="40">
        <f>SUM(C104:C111)</f>
        <v>167124.22999999998</v>
      </c>
      <c r="D112" s="40">
        <f t="shared" ref="D112:E112" si="6">SUM(D104:D111)</f>
        <v>142339.47999999998</v>
      </c>
      <c r="E112" s="40">
        <f t="shared" si="6"/>
        <v>24784.75</v>
      </c>
    </row>
    <row r="113" spans="1:7" ht="46.5" customHeight="1" x14ac:dyDescent="0.25">
      <c r="A113" s="110" t="s">
        <v>172</v>
      </c>
      <c r="B113" s="135" t="s">
        <v>173</v>
      </c>
      <c r="C113" s="136"/>
      <c r="D113" s="136"/>
      <c r="E113" s="137"/>
    </row>
    <row r="114" spans="1:7" ht="47.25" customHeight="1" x14ac:dyDescent="0.25">
      <c r="A114" s="110"/>
      <c r="B114" s="138" t="s">
        <v>174</v>
      </c>
      <c r="C114" s="139"/>
      <c r="D114" s="139"/>
      <c r="E114" s="140"/>
    </row>
    <row r="115" spans="1:7" ht="48.75" customHeight="1" x14ac:dyDescent="0.25">
      <c r="A115" s="110"/>
      <c r="B115" s="85" t="s">
        <v>165</v>
      </c>
      <c r="C115" s="141"/>
      <c r="D115" s="141"/>
      <c r="E115" s="142"/>
      <c r="F115" s="2"/>
    </row>
    <row r="117" spans="1:7" ht="16.5" x14ac:dyDescent="0.25">
      <c r="A117" s="112" t="s">
        <v>0</v>
      </c>
      <c r="B117" s="113"/>
      <c r="C117" s="113"/>
      <c r="D117" s="113"/>
      <c r="E117" s="113"/>
    </row>
    <row r="118" spans="1:7" ht="33.75" customHeight="1" x14ac:dyDescent="0.25">
      <c r="A118" s="114" t="s">
        <v>109</v>
      </c>
      <c r="B118" s="115"/>
      <c r="C118" s="115"/>
      <c r="D118" s="115"/>
      <c r="E118" s="115"/>
    </row>
    <row r="119" spans="1:7" x14ac:dyDescent="0.25">
      <c r="G119" s="2"/>
    </row>
    <row r="120" spans="1:7" ht="47.25" customHeight="1" x14ac:dyDescent="0.25">
      <c r="A120" s="41" t="s">
        <v>23</v>
      </c>
      <c r="B120" s="116" t="s">
        <v>2</v>
      </c>
      <c r="C120" s="117"/>
      <c r="D120" s="117"/>
      <c r="E120" s="117"/>
    </row>
    <row r="121" spans="1:7" ht="31.5" customHeight="1" x14ac:dyDescent="0.25">
      <c r="A121" s="52" t="s">
        <v>183</v>
      </c>
      <c r="B121" s="118" t="s">
        <v>35</v>
      </c>
      <c r="C121" s="119"/>
      <c r="D121" s="119"/>
      <c r="E121" s="119"/>
    </row>
    <row r="122" spans="1:7" ht="34.5" customHeight="1" x14ac:dyDescent="0.25">
      <c r="A122" s="41" t="s">
        <v>25</v>
      </c>
      <c r="B122" s="120" t="s">
        <v>110</v>
      </c>
      <c r="C122" s="121"/>
      <c r="D122" s="121"/>
      <c r="E122" s="121"/>
    </row>
    <row r="123" spans="1:7" ht="32.25" customHeight="1" x14ac:dyDescent="0.25">
      <c r="A123" s="80" t="s">
        <v>26</v>
      </c>
      <c r="B123" s="88" t="s">
        <v>32</v>
      </c>
      <c r="C123" s="122"/>
      <c r="D123" s="122"/>
      <c r="E123" s="123"/>
    </row>
    <row r="124" spans="1:7" ht="51" customHeight="1" x14ac:dyDescent="0.25">
      <c r="A124" s="80"/>
      <c r="B124" s="94" t="s">
        <v>50</v>
      </c>
      <c r="C124" s="95"/>
      <c r="D124" s="95"/>
      <c r="E124" s="96"/>
    </row>
    <row r="125" spans="1:7" ht="30.75" customHeight="1" x14ac:dyDescent="0.25">
      <c r="A125" s="80"/>
      <c r="B125" s="94" t="s">
        <v>112</v>
      </c>
      <c r="C125" s="95"/>
      <c r="D125" s="95"/>
      <c r="E125" s="96"/>
    </row>
    <row r="126" spans="1:7" ht="37.5" customHeight="1" x14ac:dyDescent="0.25">
      <c r="A126" s="146"/>
      <c r="B126" s="94" t="s">
        <v>111</v>
      </c>
      <c r="C126" s="147"/>
      <c r="D126" s="147"/>
      <c r="E126" s="148"/>
    </row>
    <row r="127" spans="1:7" ht="33.75" customHeight="1" x14ac:dyDescent="0.25">
      <c r="A127" s="98" t="s">
        <v>27</v>
      </c>
      <c r="B127" s="88" t="s">
        <v>159</v>
      </c>
      <c r="C127" s="122"/>
      <c r="D127" s="122"/>
      <c r="E127" s="123"/>
    </row>
    <row r="128" spans="1:7" ht="30.75" customHeight="1" x14ac:dyDescent="0.25">
      <c r="A128" s="98"/>
      <c r="B128" s="91" t="s">
        <v>160</v>
      </c>
      <c r="C128" s="92"/>
      <c r="D128" s="92"/>
      <c r="E128" s="93"/>
    </row>
    <row r="129" spans="1:5" ht="33.75" customHeight="1" x14ac:dyDescent="0.25">
      <c r="A129" s="98"/>
      <c r="B129" s="94" t="s">
        <v>161</v>
      </c>
      <c r="C129" s="95"/>
      <c r="D129" s="95"/>
      <c r="E129" s="96"/>
    </row>
    <row r="130" spans="1:5" ht="48" customHeight="1" x14ac:dyDescent="0.25">
      <c r="A130" s="129"/>
      <c r="B130" s="94" t="s">
        <v>162</v>
      </c>
      <c r="C130" s="130"/>
      <c r="D130" s="130"/>
      <c r="E130" s="131"/>
    </row>
    <row r="131" spans="1:5" ht="30.75" customHeight="1" x14ac:dyDescent="0.25">
      <c r="A131" s="129"/>
      <c r="B131" s="94" t="s">
        <v>163</v>
      </c>
      <c r="C131" s="130"/>
      <c r="D131" s="130"/>
      <c r="E131" s="131"/>
    </row>
    <row r="132" spans="1:5" ht="80.25" customHeight="1" x14ac:dyDescent="0.25">
      <c r="A132" s="129"/>
      <c r="B132" s="126" t="s">
        <v>164</v>
      </c>
      <c r="C132" s="127"/>
      <c r="D132" s="127"/>
      <c r="E132" s="128"/>
    </row>
    <row r="133" spans="1:5" ht="47.25" x14ac:dyDescent="0.25">
      <c r="A133" s="51" t="s">
        <v>184</v>
      </c>
      <c r="B133" s="107" t="s">
        <v>182</v>
      </c>
      <c r="C133" s="108"/>
      <c r="D133" s="108"/>
      <c r="E133" s="109"/>
    </row>
    <row r="134" spans="1:5" ht="15.75" customHeight="1" x14ac:dyDescent="0.25">
      <c r="A134" s="110" t="s">
        <v>29</v>
      </c>
      <c r="B134" s="102" t="s">
        <v>10</v>
      </c>
      <c r="C134" s="42" t="s">
        <v>11</v>
      </c>
      <c r="D134" s="102" t="s">
        <v>14</v>
      </c>
      <c r="E134" s="102"/>
    </row>
    <row r="135" spans="1:5" ht="78.75" x14ac:dyDescent="0.25">
      <c r="A135" s="111"/>
      <c r="B135" s="103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1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1"/>
      <c r="B137" s="43">
        <v>2024</v>
      </c>
      <c r="C137" s="4">
        <f t="shared" ref="C137:C143" si="7">SUM(D137+E137)</f>
        <v>69860.160000000003</v>
      </c>
      <c r="D137" s="4">
        <f>'Оценка расходов 5'!G26</f>
        <v>69860.160000000003</v>
      </c>
      <c r="E137" s="4">
        <f>'Оценка расходов 5'!G27</f>
        <v>0</v>
      </c>
    </row>
    <row r="138" spans="1:5" ht="15.75" x14ac:dyDescent="0.25">
      <c r="A138" s="111"/>
      <c r="B138" s="43">
        <v>2025</v>
      </c>
      <c r="C138" s="4">
        <f t="shared" si="7"/>
        <v>71285.67</v>
      </c>
      <c r="D138" s="4">
        <f>'Оценка расходов 5'!H26</f>
        <v>71214.149999999994</v>
      </c>
      <c r="E138" s="4">
        <f>'Оценка расходов 5'!H27</f>
        <v>71.52</v>
      </c>
    </row>
    <row r="139" spans="1:5" ht="15.75" x14ac:dyDescent="0.25">
      <c r="A139" s="111"/>
      <c r="B139" s="43">
        <v>2026</v>
      </c>
      <c r="C139" s="4">
        <f t="shared" si="7"/>
        <v>73939.875</v>
      </c>
      <c r="D139" s="4">
        <f>'Оценка расходов 5'!I26</f>
        <v>73939.875</v>
      </c>
      <c r="E139" s="4">
        <f>'Оценка расходов 5'!H28</f>
        <v>0</v>
      </c>
    </row>
    <row r="140" spans="1:5" ht="15.75" x14ac:dyDescent="0.25">
      <c r="A140" s="111"/>
      <c r="B140" s="43">
        <v>2027</v>
      </c>
      <c r="C140" s="4">
        <f t="shared" si="7"/>
        <v>73873.38</v>
      </c>
      <c r="D140" s="4">
        <f>'Оценка расходов 5'!J26</f>
        <v>73873.38</v>
      </c>
      <c r="E140" s="4">
        <f>'Оценка расходов 5'!H29</f>
        <v>0</v>
      </c>
    </row>
    <row r="141" spans="1:5" ht="15.75" x14ac:dyDescent="0.25">
      <c r="A141" s="111"/>
      <c r="B141" s="43">
        <v>2028</v>
      </c>
      <c r="C141" s="4">
        <f t="shared" si="7"/>
        <v>74216.350000000006</v>
      </c>
      <c r="D141" s="4">
        <f>'Оценка расходов 5'!K26</f>
        <v>74216.350000000006</v>
      </c>
      <c r="E141" s="4">
        <f>'Оценка расходов 5'!H30</f>
        <v>0</v>
      </c>
    </row>
    <row r="142" spans="1:5" ht="15.75" x14ac:dyDescent="0.25">
      <c r="A142" s="111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5'!H31</f>
        <v>0</v>
      </c>
    </row>
    <row r="143" spans="1:5" ht="15.75" x14ac:dyDescent="0.25">
      <c r="A143" s="111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5'!H32</f>
        <v>0</v>
      </c>
    </row>
    <row r="144" spans="1:5" ht="15.75" x14ac:dyDescent="0.25">
      <c r="A144" s="111"/>
      <c r="B144" s="44" t="s">
        <v>13</v>
      </c>
      <c r="C144" s="35">
        <f>SUM(C136:C143)</f>
        <v>417878.33499999996</v>
      </c>
      <c r="D144" s="35">
        <f t="shared" ref="D144:E144" si="8">SUM(D136:D143)</f>
        <v>417365.11499999999</v>
      </c>
      <c r="E144" s="35">
        <f t="shared" si="8"/>
        <v>513.22</v>
      </c>
    </row>
    <row r="145" spans="1:5" ht="39" customHeight="1" x14ac:dyDescent="0.25">
      <c r="A145" s="80" t="s">
        <v>172</v>
      </c>
      <c r="B145" s="132" t="s">
        <v>115</v>
      </c>
      <c r="C145" s="133"/>
      <c r="D145" s="133"/>
      <c r="E145" s="134"/>
    </row>
    <row r="146" spans="1:5" ht="39" customHeight="1" x14ac:dyDescent="0.25">
      <c r="A146" s="81"/>
      <c r="B146" s="85" t="s">
        <v>116</v>
      </c>
      <c r="C146" s="86"/>
      <c r="D146" s="86"/>
      <c r="E146" s="87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2" t="s">
        <v>0</v>
      </c>
      <c r="B148" s="113"/>
      <c r="C148" s="113"/>
      <c r="D148" s="113"/>
      <c r="E148" s="113"/>
    </row>
    <row r="149" spans="1:5" ht="15" customHeight="1" x14ac:dyDescent="0.25">
      <c r="A149" s="114" t="s">
        <v>91</v>
      </c>
      <c r="B149" s="115"/>
      <c r="C149" s="115"/>
      <c r="D149" s="115"/>
      <c r="E149" s="115"/>
    </row>
    <row r="151" spans="1:5" ht="47.25" customHeight="1" x14ac:dyDescent="0.25">
      <c r="A151" s="41" t="s">
        <v>23</v>
      </c>
      <c r="B151" s="116" t="s">
        <v>2</v>
      </c>
      <c r="C151" s="117"/>
      <c r="D151" s="117"/>
      <c r="E151" s="117"/>
    </row>
    <row r="152" spans="1:5" ht="49.5" customHeight="1" x14ac:dyDescent="0.25">
      <c r="A152" s="52" t="s">
        <v>183</v>
      </c>
      <c r="B152" s="116" t="s">
        <v>84</v>
      </c>
      <c r="C152" s="117"/>
      <c r="D152" s="117"/>
      <c r="E152" s="117"/>
    </row>
    <row r="153" spans="1:5" ht="31.5" customHeight="1" x14ac:dyDescent="0.25">
      <c r="A153" s="41" t="s">
        <v>25</v>
      </c>
      <c r="B153" s="88" t="s">
        <v>127</v>
      </c>
      <c r="C153" s="89"/>
      <c r="D153" s="89"/>
      <c r="E153" s="90"/>
    </row>
    <row r="154" spans="1:5" ht="31.5" customHeight="1" x14ac:dyDescent="0.25">
      <c r="A154" s="97" t="s">
        <v>26</v>
      </c>
      <c r="B154" s="82" t="s">
        <v>89</v>
      </c>
      <c r="C154" s="83"/>
      <c r="D154" s="83"/>
      <c r="E154" s="84"/>
    </row>
    <row r="155" spans="1:5" ht="30" customHeight="1" x14ac:dyDescent="0.25">
      <c r="A155" s="98"/>
      <c r="B155" s="94" t="s">
        <v>88</v>
      </c>
      <c r="C155" s="95"/>
      <c r="D155" s="95"/>
      <c r="E155" s="96"/>
    </row>
    <row r="156" spans="1:5" ht="32.25" customHeight="1" x14ac:dyDescent="0.25">
      <c r="A156" s="97" t="s">
        <v>27</v>
      </c>
      <c r="B156" s="88" t="s">
        <v>87</v>
      </c>
      <c r="C156" s="89"/>
      <c r="D156" s="89"/>
      <c r="E156" s="90"/>
    </row>
    <row r="157" spans="1:5" ht="35.25" customHeight="1" x14ac:dyDescent="0.25">
      <c r="A157" s="98"/>
      <c r="B157" s="94" t="s">
        <v>40</v>
      </c>
      <c r="C157" s="95"/>
      <c r="D157" s="95"/>
      <c r="E157" s="96"/>
    </row>
    <row r="158" spans="1:5" ht="33" customHeight="1" x14ac:dyDescent="0.25">
      <c r="A158" s="129"/>
      <c r="B158" s="94" t="s">
        <v>90</v>
      </c>
      <c r="C158" s="130"/>
      <c r="D158" s="130"/>
      <c r="E158" s="131"/>
    </row>
    <row r="159" spans="1:5" ht="31.5" customHeight="1" x14ac:dyDescent="0.25">
      <c r="A159" s="129"/>
      <c r="B159" s="94" t="s">
        <v>41</v>
      </c>
      <c r="C159" s="130"/>
      <c r="D159" s="130"/>
      <c r="E159" s="131"/>
    </row>
    <row r="160" spans="1:5" ht="49.5" customHeight="1" x14ac:dyDescent="0.25">
      <c r="A160" s="129"/>
      <c r="B160" s="91" t="s">
        <v>42</v>
      </c>
      <c r="C160" s="171"/>
      <c r="D160" s="171"/>
      <c r="E160" s="172"/>
    </row>
    <row r="161" spans="1:5" ht="46.5" customHeight="1" x14ac:dyDescent="0.25">
      <c r="A161" s="129"/>
      <c r="B161" s="126" t="s">
        <v>92</v>
      </c>
      <c r="C161" s="127"/>
      <c r="D161" s="127"/>
      <c r="E161" s="128"/>
    </row>
    <row r="162" spans="1:5" ht="47.25" x14ac:dyDescent="0.25">
      <c r="A162" s="51" t="s">
        <v>184</v>
      </c>
      <c r="B162" s="107" t="s">
        <v>182</v>
      </c>
      <c r="C162" s="108"/>
      <c r="D162" s="108"/>
      <c r="E162" s="109"/>
    </row>
    <row r="163" spans="1:5" ht="15.75" customHeight="1" x14ac:dyDescent="0.25">
      <c r="A163" s="110" t="s">
        <v>29</v>
      </c>
      <c r="B163" s="102" t="s">
        <v>10</v>
      </c>
      <c r="C163" s="42" t="s">
        <v>11</v>
      </c>
      <c r="D163" s="102" t="s">
        <v>14</v>
      </c>
      <c r="E163" s="102"/>
    </row>
    <row r="164" spans="1:5" ht="78.75" x14ac:dyDescent="0.25">
      <c r="A164" s="111"/>
      <c r="B164" s="103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1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1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1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1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1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1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1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1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1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3" t="s">
        <v>93</v>
      </c>
      <c r="C174" s="144"/>
      <c r="D174" s="144"/>
      <c r="E174" s="145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2" t="s">
        <v>0</v>
      </c>
      <c r="B176" s="113"/>
      <c r="C176" s="113"/>
      <c r="D176" s="113"/>
      <c r="E176" s="113"/>
    </row>
    <row r="177" spans="1:5" ht="15" customHeight="1" x14ac:dyDescent="0.25">
      <c r="A177" s="114" t="s">
        <v>8</v>
      </c>
      <c r="B177" s="115"/>
      <c r="C177" s="115"/>
      <c r="D177" s="115"/>
      <c r="E177" s="115"/>
    </row>
    <row r="179" spans="1:5" ht="47.25" customHeight="1" x14ac:dyDescent="0.25">
      <c r="A179" s="41" t="s">
        <v>23</v>
      </c>
      <c r="B179" s="116" t="s">
        <v>2</v>
      </c>
      <c r="C179" s="117"/>
      <c r="D179" s="117"/>
      <c r="E179" s="117"/>
    </row>
    <row r="180" spans="1:5" ht="31.5" x14ac:dyDescent="0.25">
      <c r="A180" s="52" t="s">
        <v>183</v>
      </c>
      <c r="B180" s="118" t="s">
        <v>24</v>
      </c>
      <c r="C180" s="119"/>
      <c r="D180" s="119"/>
      <c r="E180" s="119"/>
    </row>
    <row r="181" spans="1:5" ht="49.5" customHeight="1" x14ac:dyDescent="0.25">
      <c r="A181" s="41" t="s">
        <v>25</v>
      </c>
      <c r="B181" s="120" t="s">
        <v>85</v>
      </c>
      <c r="C181" s="121"/>
      <c r="D181" s="121"/>
      <c r="E181" s="121"/>
    </row>
    <row r="182" spans="1:5" ht="47.25" customHeight="1" x14ac:dyDescent="0.25">
      <c r="A182" s="97" t="s">
        <v>26</v>
      </c>
      <c r="B182" s="88" t="s">
        <v>86</v>
      </c>
      <c r="C182" s="122"/>
      <c r="D182" s="122"/>
      <c r="E182" s="123"/>
    </row>
    <row r="183" spans="1:5" ht="126.75" customHeight="1" x14ac:dyDescent="0.25">
      <c r="A183" s="98"/>
      <c r="B183" s="94" t="s">
        <v>168</v>
      </c>
      <c r="C183" s="124"/>
      <c r="D183" s="124"/>
      <c r="E183" s="125"/>
    </row>
    <row r="184" spans="1:5" ht="48" customHeight="1" x14ac:dyDescent="0.25">
      <c r="A184" s="97" t="s">
        <v>27</v>
      </c>
      <c r="B184" s="88" t="s">
        <v>33</v>
      </c>
      <c r="C184" s="89"/>
      <c r="D184" s="89"/>
      <c r="E184" s="90"/>
    </row>
    <row r="185" spans="1:5" ht="64.5" customHeight="1" x14ac:dyDescent="0.25">
      <c r="A185" s="98"/>
      <c r="B185" s="91" t="s">
        <v>34</v>
      </c>
      <c r="C185" s="92"/>
      <c r="D185" s="92"/>
      <c r="E185" s="93"/>
    </row>
    <row r="186" spans="1:5" ht="35.25" customHeight="1" x14ac:dyDescent="0.25">
      <c r="A186" s="98"/>
      <c r="B186" s="94" t="s">
        <v>169</v>
      </c>
      <c r="C186" s="95"/>
      <c r="D186" s="95"/>
      <c r="E186" s="96"/>
    </row>
    <row r="187" spans="1:5" ht="35.25" customHeight="1" x14ac:dyDescent="0.25">
      <c r="A187" s="99"/>
      <c r="B187" s="99" t="s">
        <v>166</v>
      </c>
      <c r="C187" s="100"/>
      <c r="D187" s="100"/>
      <c r="E187" s="101"/>
    </row>
    <row r="188" spans="1:5" ht="47.25" x14ac:dyDescent="0.25">
      <c r="A188" s="51" t="s">
        <v>184</v>
      </c>
      <c r="B188" s="107" t="s">
        <v>182</v>
      </c>
      <c r="C188" s="108"/>
      <c r="D188" s="108"/>
      <c r="E188" s="109"/>
    </row>
    <row r="189" spans="1:5" ht="15.75" customHeight="1" x14ac:dyDescent="0.25">
      <c r="A189" s="110" t="s">
        <v>29</v>
      </c>
      <c r="B189" s="102" t="s">
        <v>10</v>
      </c>
      <c r="C189" s="42" t="s">
        <v>11</v>
      </c>
      <c r="D189" s="102" t="s">
        <v>14</v>
      </c>
      <c r="E189" s="102"/>
    </row>
    <row r="190" spans="1:5" ht="78.75" x14ac:dyDescent="0.25">
      <c r="A190" s="111"/>
      <c r="B190" s="103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1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1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1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1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1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1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1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1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1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80" t="s">
        <v>172</v>
      </c>
      <c r="B200" s="82" t="s">
        <v>170</v>
      </c>
      <c r="C200" s="83"/>
      <c r="D200" s="83"/>
      <c r="E200" s="84"/>
    </row>
    <row r="201" spans="1:5" ht="47.25" customHeight="1" x14ac:dyDescent="0.25">
      <c r="A201" s="81"/>
      <c r="B201" s="85" t="s">
        <v>167</v>
      </c>
      <c r="C201" s="86"/>
      <c r="D201" s="86"/>
      <c r="E201" s="87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5" t="s">
        <v>197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21" x14ac:dyDescent="0.25">
      <c r="M5" s="18"/>
    </row>
    <row r="6" spans="1:21" x14ac:dyDescent="0.25">
      <c r="A6" s="177" t="s">
        <v>198</v>
      </c>
      <c r="B6" s="177" t="s">
        <v>199</v>
      </c>
      <c r="C6" s="177" t="s">
        <v>200</v>
      </c>
      <c r="D6" s="177" t="s">
        <v>201</v>
      </c>
      <c r="E6" s="178" t="s">
        <v>202</v>
      </c>
      <c r="F6" s="179"/>
      <c r="G6" s="179"/>
      <c r="H6" s="179"/>
      <c r="I6" s="179"/>
      <c r="J6" s="179"/>
      <c r="K6" s="179"/>
      <c r="L6" s="180"/>
      <c r="M6" s="177" t="s">
        <v>203</v>
      </c>
      <c r="S6" s="59"/>
      <c r="U6" s="14" t="s">
        <v>204</v>
      </c>
    </row>
    <row r="7" spans="1:21" ht="31.5" x14ac:dyDescent="0.25">
      <c r="A7" s="102"/>
      <c r="B7" s="102"/>
      <c r="C7" s="102"/>
      <c r="D7" s="102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2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3" t="s">
        <v>43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S9"/>
    </row>
    <row r="10" spans="1:21" ht="15.75" customHeight="1" x14ac:dyDescent="0.25">
      <c r="A10" s="60" t="s">
        <v>205</v>
      </c>
      <c r="B10" s="178" t="str">
        <f>[1]Паспорт!A11</f>
        <v>«Эффективное управление муниципальными финансами в Прионежском муниципальном районе»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80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8" t="str">
        <f>([2]Паспорт!A53)</f>
        <v>подпрограмма 1 "Управление муниципальным долгом Прионежского муниципального района"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80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1" t="s">
        <v>242</v>
      </c>
      <c r="B20" s="183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6"/>
      <c r="B21" s="187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6"/>
      <c r="B22" s="187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6"/>
      <c r="B23" s="187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6"/>
      <c r="B24" s="187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2"/>
      <c r="B25" s="184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8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80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1" t="s">
        <v>257</v>
      </c>
      <c r="B28" s="183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2"/>
      <c r="B29" s="184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1" t="s">
        <v>262</v>
      </c>
      <c r="B30" s="183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6"/>
      <c r="B31" s="187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6"/>
      <c r="B32" s="187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2"/>
      <c r="B33" s="184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8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80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1" t="s">
        <v>276</v>
      </c>
      <c r="B37" s="183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2"/>
      <c r="B38" s="184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8" t="str">
        <f>([2]Паспорт!A145)</f>
        <v>подпрограмма 4 "Повышение эффективности реализации политики в сфере доходов"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80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90" t="s">
        <v>289</v>
      </c>
      <c r="B43" s="183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1"/>
      <c r="B44" s="187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2"/>
      <c r="B45" s="184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1" t="s">
        <v>296</v>
      </c>
      <c r="B46" s="183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2"/>
      <c r="B47" s="184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8" t="str">
        <f>([2]Паспорт!A173)</f>
        <v>подпрограмма 5 "Совершенствование контроля в бюджетно-финансовой сфере"</v>
      </c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80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8" t="s">
        <v>306</v>
      </c>
      <c r="B51" s="189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8"/>
      <c r="B52" s="189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4" t="s">
        <v>310</v>
      </c>
      <c r="B4" s="195"/>
      <c r="C4" s="195"/>
      <c r="D4" s="195"/>
      <c r="E4" s="195"/>
      <c r="F4" s="195"/>
      <c r="G4" s="195"/>
      <c r="H4" s="195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3" t="s">
        <v>311</v>
      </c>
      <c r="B6" s="193" t="s">
        <v>58</v>
      </c>
      <c r="C6" s="193" t="s">
        <v>312</v>
      </c>
      <c r="D6" s="193" t="s">
        <v>313</v>
      </c>
      <c r="E6" s="196"/>
      <c r="F6" s="193" t="s">
        <v>314</v>
      </c>
      <c r="G6" s="193" t="s">
        <v>315</v>
      </c>
      <c r="H6" s="193" t="s">
        <v>316</v>
      </c>
    </row>
    <row r="7" spans="1:8" ht="31.5" x14ac:dyDescent="0.25">
      <c r="A7" s="193"/>
      <c r="B7" s="193"/>
      <c r="C7" s="196"/>
      <c r="D7" s="68" t="s">
        <v>317</v>
      </c>
      <c r="E7" s="68" t="s">
        <v>318</v>
      </c>
      <c r="F7" s="196"/>
      <c r="G7" s="196"/>
      <c r="H7" s="193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3" t="s">
        <v>319</v>
      </c>
      <c r="B9" s="193"/>
      <c r="C9" s="193"/>
      <c r="D9" s="193"/>
      <c r="E9" s="193"/>
      <c r="F9" s="193"/>
      <c r="G9" s="193"/>
      <c r="H9" s="193"/>
    </row>
    <row r="10" spans="1:8" ht="15.75" x14ac:dyDescent="0.25">
      <c r="A10" s="193" t="s">
        <v>320</v>
      </c>
      <c r="B10" s="193"/>
      <c r="C10" s="193"/>
      <c r="D10" s="193"/>
      <c r="E10" s="193"/>
      <c r="F10" s="193"/>
      <c r="G10" s="193"/>
      <c r="H10" s="193"/>
    </row>
    <row r="11" spans="1:8" ht="15.75" x14ac:dyDescent="0.25">
      <c r="A11" s="68" t="s">
        <v>234</v>
      </c>
      <c r="B11" s="193" t="s">
        <v>236</v>
      </c>
      <c r="C11" s="193"/>
      <c r="D11" s="193"/>
      <c r="E11" s="193"/>
      <c r="F11" s="193"/>
      <c r="G11" s="193"/>
      <c r="H11" s="193"/>
    </row>
    <row r="12" spans="1:8" ht="15.75" customHeight="1" x14ac:dyDescent="0.25">
      <c r="A12" s="68" t="s">
        <v>235</v>
      </c>
      <c r="B12" s="193" t="s">
        <v>238</v>
      </c>
      <c r="C12" s="193"/>
      <c r="D12" s="193"/>
      <c r="E12" s="193"/>
      <c r="F12" s="193"/>
      <c r="G12" s="193"/>
      <c r="H12" s="193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3" t="s">
        <v>243</v>
      </c>
      <c r="C14" s="193"/>
      <c r="D14" s="193"/>
      <c r="E14" s="193"/>
      <c r="F14" s="193"/>
      <c r="G14" s="193"/>
      <c r="H14" s="193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3" t="s">
        <v>336</v>
      </c>
      <c r="B18" s="193"/>
      <c r="C18" s="193"/>
      <c r="D18" s="193"/>
      <c r="E18" s="193"/>
      <c r="F18" s="193"/>
      <c r="G18" s="193"/>
      <c r="H18" s="193"/>
    </row>
    <row r="19" spans="1:8" ht="15.75" x14ac:dyDescent="0.25">
      <c r="A19" s="68" t="s">
        <v>337</v>
      </c>
      <c r="B19" s="193" t="s">
        <v>256</v>
      </c>
      <c r="C19" s="193"/>
      <c r="D19" s="193"/>
      <c r="E19" s="193"/>
      <c r="F19" s="193"/>
      <c r="G19" s="193"/>
      <c r="H19" s="193"/>
    </row>
    <row r="20" spans="1:8" ht="15.75" customHeight="1" x14ac:dyDescent="0.25">
      <c r="A20" s="68" t="s">
        <v>338</v>
      </c>
      <c r="B20" s="197" t="s">
        <v>258</v>
      </c>
      <c r="C20" s="198"/>
      <c r="D20" s="198"/>
      <c r="E20" s="198"/>
      <c r="F20" s="198"/>
      <c r="G20" s="198"/>
      <c r="H20" s="199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3" t="s">
        <v>352</v>
      </c>
      <c r="C24" s="193"/>
      <c r="D24" s="193"/>
      <c r="E24" s="193"/>
      <c r="F24" s="193"/>
      <c r="G24" s="193"/>
      <c r="H24" s="193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3" t="s">
        <v>357</v>
      </c>
      <c r="B26" s="193"/>
      <c r="C26" s="193"/>
      <c r="D26" s="193"/>
      <c r="E26" s="193"/>
      <c r="F26" s="193"/>
      <c r="G26" s="193"/>
      <c r="H26" s="193"/>
    </row>
    <row r="27" spans="1:8" ht="15.75" x14ac:dyDescent="0.25">
      <c r="A27" s="68" t="s">
        <v>358</v>
      </c>
      <c r="B27" s="193" t="s">
        <v>270</v>
      </c>
      <c r="C27" s="193"/>
      <c r="D27" s="193"/>
      <c r="E27" s="193"/>
      <c r="F27" s="193"/>
      <c r="G27" s="193"/>
      <c r="H27" s="193"/>
    </row>
    <row r="28" spans="1:8" ht="15.75" x14ac:dyDescent="0.25">
      <c r="A28" s="68" t="s">
        <v>359</v>
      </c>
      <c r="B28" s="193" t="s">
        <v>273</v>
      </c>
      <c r="C28" s="193"/>
      <c r="D28" s="193"/>
      <c r="E28" s="193"/>
      <c r="F28" s="193"/>
      <c r="G28" s="193"/>
      <c r="H28" s="193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3" t="s">
        <v>277</v>
      </c>
      <c r="C30" s="193"/>
      <c r="D30" s="193"/>
      <c r="E30" s="193"/>
      <c r="F30" s="193"/>
      <c r="G30" s="193"/>
      <c r="H30" s="193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3" t="s">
        <v>281</v>
      </c>
      <c r="C33" s="193"/>
      <c r="D33" s="193"/>
      <c r="E33" s="193"/>
      <c r="F33" s="193"/>
      <c r="G33" s="193"/>
      <c r="H33" s="193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3" t="s">
        <v>284</v>
      </c>
      <c r="C35" s="193"/>
      <c r="D35" s="193"/>
      <c r="E35" s="193"/>
      <c r="F35" s="193"/>
      <c r="G35" s="193"/>
      <c r="H35" s="193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3" t="s">
        <v>380</v>
      </c>
      <c r="B37" s="193"/>
      <c r="C37" s="193"/>
      <c r="D37" s="193"/>
      <c r="E37" s="193"/>
      <c r="F37" s="193"/>
      <c r="G37" s="193"/>
      <c r="H37" s="193"/>
    </row>
    <row r="38" spans="1:8" ht="15.75" x14ac:dyDescent="0.25">
      <c r="A38" s="68" t="s">
        <v>381</v>
      </c>
      <c r="B38" s="193" t="s">
        <v>288</v>
      </c>
      <c r="C38" s="193"/>
      <c r="D38" s="193"/>
      <c r="E38" s="193"/>
      <c r="F38" s="193"/>
      <c r="G38" s="193"/>
      <c r="H38" s="193"/>
    </row>
    <row r="39" spans="1:8" ht="15.75" x14ac:dyDescent="0.25">
      <c r="A39" s="68" t="s">
        <v>382</v>
      </c>
      <c r="B39" s="193" t="s">
        <v>290</v>
      </c>
      <c r="C39" s="193"/>
      <c r="D39" s="193"/>
      <c r="E39" s="193"/>
      <c r="F39" s="193"/>
      <c r="G39" s="193"/>
      <c r="H39" s="193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3" t="s">
        <v>297</v>
      </c>
      <c r="C44" s="193"/>
      <c r="D44" s="193"/>
      <c r="E44" s="193"/>
      <c r="F44" s="193"/>
      <c r="G44" s="193"/>
      <c r="H44" s="193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3" t="s">
        <v>409</v>
      </c>
      <c r="B47" s="193"/>
      <c r="C47" s="193"/>
      <c r="D47" s="193"/>
      <c r="E47" s="193"/>
      <c r="F47" s="193"/>
      <c r="G47" s="193"/>
      <c r="H47" s="193"/>
    </row>
    <row r="48" spans="1:8" ht="15.75" x14ac:dyDescent="0.25">
      <c r="A48" s="68" t="s">
        <v>410</v>
      </c>
      <c r="B48" s="193" t="s">
        <v>302</v>
      </c>
      <c r="C48" s="193"/>
      <c r="D48" s="193"/>
      <c r="E48" s="193"/>
      <c r="F48" s="193"/>
      <c r="G48" s="193"/>
      <c r="H48" s="193"/>
    </row>
    <row r="49" spans="1:8" ht="35.25" customHeight="1" x14ac:dyDescent="0.25">
      <c r="A49" s="68" t="s">
        <v>411</v>
      </c>
      <c r="B49" s="193" t="s">
        <v>304</v>
      </c>
      <c r="C49" s="193"/>
      <c r="D49" s="193"/>
      <c r="E49" s="193"/>
      <c r="F49" s="193"/>
      <c r="G49" s="193"/>
      <c r="H49" s="193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3" t="s">
        <v>307</v>
      </c>
      <c r="C51" s="193"/>
      <c r="D51" s="193"/>
      <c r="E51" s="193"/>
      <c r="F51" s="193"/>
      <c r="G51" s="193"/>
      <c r="H51" s="193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4" t="s">
        <v>422</v>
      </c>
      <c r="B4" s="195"/>
      <c r="C4" s="195"/>
      <c r="D4" s="195"/>
      <c r="E4" s="195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200" t="s">
        <v>319</v>
      </c>
      <c r="C8" s="200"/>
      <c r="D8" s="200"/>
      <c r="E8" s="200"/>
    </row>
    <row r="9" spans="1:5" x14ac:dyDescent="0.25">
      <c r="A9" s="75" t="s">
        <v>427</v>
      </c>
      <c r="B9" s="201" t="s">
        <v>428</v>
      </c>
      <c r="C9" s="201"/>
      <c r="D9" s="201"/>
      <c r="E9" s="201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200" t="s">
        <v>8</v>
      </c>
      <c r="C14" s="200"/>
      <c r="D14" s="200"/>
      <c r="E14" s="200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6" style="14" customWidth="1"/>
    <col min="3" max="3" width="41.5703125" style="14" customWidth="1"/>
    <col min="4" max="7" width="14" style="14" customWidth="1"/>
    <col min="8" max="9" width="10.42578125" style="14" customWidth="1"/>
    <col min="10" max="10" width="11" style="14" customWidth="1"/>
    <col min="11" max="11" width="10.42578125" style="14" customWidth="1"/>
    <col min="12" max="12" width="11.5703125" style="14" customWidth="1"/>
    <col min="13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5" t="s">
        <v>59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6"/>
    </row>
    <row r="10" spans="1:16" ht="24.75" customHeight="1" x14ac:dyDescent="0.25">
      <c r="A10" s="103" t="s">
        <v>60</v>
      </c>
      <c r="B10" s="103" t="s">
        <v>58</v>
      </c>
      <c r="C10" s="103" t="s">
        <v>52</v>
      </c>
      <c r="D10" s="178" t="s">
        <v>155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80"/>
      <c r="P10" s="27"/>
    </row>
    <row r="11" spans="1:16" ht="24.75" customHeight="1" x14ac:dyDescent="0.25">
      <c r="A11" s="206"/>
      <c r="B11" s="206"/>
      <c r="C11" s="206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7" t="s">
        <v>43</v>
      </c>
      <c r="B13" s="207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105759.77499999999</v>
      </c>
      <c r="K13" s="23">
        <f t="shared" si="1"/>
        <v>99462.175000000003</v>
      </c>
      <c r="L13" s="23">
        <f t="shared" si="1"/>
        <v>100446.23999999998</v>
      </c>
      <c r="M13" s="23">
        <f t="shared" si="1"/>
        <v>99312.579999999987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8"/>
      <c r="B14" s="208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H32+H19+H15</f>
        <v>88884.25</v>
      </c>
      <c r="I14" s="23">
        <f t="shared" ref="I14:O14" si="3">I32+I19+I15</f>
        <v>96996.12999999999</v>
      </c>
      <c r="J14" s="23">
        <f t="shared" si="3"/>
        <v>105759.77499999999</v>
      </c>
      <c r="K14" s="23">
        <f t="shared" si="3"/>
        <v>99462.175000000003</v>
      </c>
      <c r="L14" s="23">
        <f t="shared" si="3"/>
        <v>100446.23999999998</v>
      </c>
      <c r="M14" s="23">
        <f>M32+M19+M15</f>
        <v>99312.579999999987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2" t="s">
        <v>62</v>
      </c>
      <c r="B15" s="202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1742.3100000000002</v>
      </c>
      <c r="L15" s="23">
        <f t="shared" si="5"/>
        <v>2645.6600000000003</v>
      </c>
      <c r="M15" s="23">
        <f t="shared" si="5"/>
        <v>1414.42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3"/>
      <c r="B16" s="203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1742.3100000000002</v>
      </c>
      <c r="L16" s="23">
        <f t="shared" si="7"/>
        <v>2645.6600000000003</v>
      </c>
      <c r="M16" s="23">
        <f t="shared" si="7"/>
        <v>1414.42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3"/>
      <c r="B17" s="203"/>
      <c r="C17" s="209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4"/>
      <c r="B18" s="204"/>
      <c r="C18" s="210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1734.13</v>
      </c>
      <c r="L18" s="7">
        <v>2644.57</v>
      </c>
      <c r="M18" s="7">
        <v>1414.42</v>
      </c>
      <c r="N18" s="7">
        <v>0</v>
      </c>
      <c r="O18" s="7">
        <v>0</v>
      </c>
      <c r="P18" s="29"/>
    </row>
    <row r="19" spans="1:16" ht="30.75" customHeight="1" x14ac:dyDescent="0.25">
      <c r="A19" s="202" t="s">
        <v>65</v>
      </c>
      <c r="B19" s="202" t="s">
        <v>154</v>
      </c>
      <c r="C19" s="78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34457.89</v>
      </c>
      <c r="K19" s="23">
        <f t="shared" si="9"/>
        <v>23780</v>
      </c>
      <c r="L19" s="23">
        <f t="shared" si="9"/>
        <v>23927.200000000001</v>
      </c>
      <c r="M19" s="23">
        <f t="shared" si="9"/>
        <v>23681.8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3"/>
      <c r="B20" s="203"/>
      <c r="C20" s="78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SUM(H21:H31)</f>
        <v>34161.379999999997</v>
      </c>
      <c r="I20" s="23">
        <f t="shared" ref="I20" si="10">SUM(I21:I31)</f>
        <v>27115.98</v>
      </c>
      <c r="J20" s="23">
        <f>SUM(J21:J31)</f>
        <v>34457.89</v>
      </c>
      <c r="K20" s="23">
        <f t="shared" ref="K20:O20" si="11">SUM(K21:K30)</f>
        <v>23780</v>
      </c>
      <c r="L20" s="23">
        <f t="shared" si="11"/>
        <v>23927.200000000001</v>
      </c>
      <c r="M20" s="23">
        <f t="shared" si="11"/>
        <v>23681.8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3"/>
      <c r="B21" s="203"/>
      <c r="C21" s="183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15.66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3"/>
      <c r="B22" s="203"/>
      <c r="C22" s="187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4.7300000000000004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3"/>
      <c r="B23" s="203"/>
      <c r="C23" s="187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595.12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3"/>
      <c r="B24" s="203"/>
      <c r="C24" s="187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179.73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3"/>
      <c r="B25" s="203"/>
      <c r="C25" s="187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109.63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3"/>
      <c r="B26" s="203"/>
      <c r="C26" s="187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33.11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3"/>
      <c r="B27" s="203"/>
      <c r="C27" s="187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3155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203"/>
      <c r="B28" s="203"/>
      <c r="C28" s="187"/>
      <c r="D28" s="22" t="s">
        <v>76</v>
      </c>
      <c r="E28" s="22" t="s">
        <v>36</v>
      </c>
      <c r="F28" s="79">
        <v>1120073690</v>
      </c>
      <c r="G28" s="79">
        <v>511</v>
      </c>
      <c r="H28" s="33">
        <v>0</v>
      </c>
      <c r="I28" s="33">
        <v>0</v>
      </c>
      <c r="J28" s="33">
        <v>0</v>
      </c>
      <c r="K28" s="33">
        <v>4777</v>
      </c>
      <c r="L28" s="33">
        <v>3927.2</v>
      </c>
      <c r="M28" s="33">
        <v>3681.8</v>
      </c>
      <c r="N28" s="33">
        <v>0</v>
      </c>
      <c r="O28" s="33">
        <v>0</v>
      </c>
      <c r="P28" s="29"/>
    </row>
    <row r="29" spans="1:16" ht="30.75" customHeight="1" x14ac:dyDescent="0.25">
      <c r="A29" s="203"/>
      <c r="B29" s="203"/>
      <c r="C29" s="187"/>
      <c r="D29" s="22" t="s">
        <v>76</v>
      </c>
      <c r="E29" s="22" t="s">
        <v>36</v>
      </c>
      <c r="F29" s="31">
        <v>1120046010</v>
      </c>
      <c r="G29" s="31">
        <v>511</v>
      </c>
      <c r="H29" s="33">
        <v>11757.6</v>
      </c>
      <c r="I29" s="33">
        <v>15000</v>
      </c>
      <c r="J29" s="33">
        <v>16145</v>
      </c>
      <c r="K29" s="33">
        <v>19003</v>
      </c>
      <c r="L29" s="33">
        <v>20000</v>
      </c>
      <c r="M29" s="33">
        <v>20000</v>
      </c>
      <c r="N29" s="33">
        <v>0</v>
      </c>
      <c r="O29" s="33">
        <v>0</v>
      </c>
      <c r="P29" s="29"/>
    </row>
    <row r="30" spans="1:16" ht="30.75" customHeight="1" x14ac:dyDescent="0.25">
      <c r="A30" s="203"/>
      <c r="B30" s="203"/>
      <c r="C30" s="187"/>
      <c r="D30" s="22" t="s">
        <v>76</v>
      </c>
      <c r="E30" s="22" t="s">
        <v>186</v>
      </c>
      <c r="F30" s="53">
        <v>1120046200</v>
      </c>
      <c r="G30" s="53">
        <v>540</v>
      </c>
      <c r="H30" s="33">
        <v>17354</v>
      </c>
      <c r="I30" s="33">
        <v>7922</v>
      </c>
      <c r="J30" s="33">
        <v>13434.87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4"/>
      <c r="B31" s="204"/>
      <c r="C31" s="184"/>
      <c r="D31" s="22" t="s">
        <v>76</v>
      </c>
      <c r="E31" s="22" t="s">
        <v>186</v>
      </c>
      <c r="F31" s="77">
        <v>1120055490</v>
      </c>
      <c r="G31" s="77">
        <v>540</v>
      </c>
      <c r="H31" s="33">
        <v>932.21</v>
      </c>
      <c r="I31" s="33">
        <v>801.56</v>
      </c>
      <c r="J31" s="33">
        <v>785.04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29"/>
    </row>
    <row r="32" spans="1:16" ht="30.75" customHeight="1" x14ac:dyDescent="0.25">
      <c r="A32" s="202" t="s">
        <v>69</v>
      </c>
      <c r="B32" s="202" t="s">
        <v>152</v>
      </c>
      <c r="C32" s="46" t="s">
        <v>61</v>
      </c>
      <c r="D32" s="24" t="s">
        <v>67</v>
      </c>
      <c r="E32" s="25" t="s">
        <v>68</v>
      </c>
      <c r="F32" s="24" t="s">
        <v>66</v>
      </c>
      <c r="G32" s="24" t="s">
        <v>67</v>
      </c>
      <c r="H32" s="23">
        <f>SUM(H33:H34)</f>
        <v>54702.869999999995</v>
      </c>
      <c r="I32" s="23">
        <f t="shared" ref="I32" si="12">SUM(I33:I34)</f>
        <v>69860.149999999994</v>
      </c>
      <c r="J32" s="23">
        <f t="shared" ref="J32:O32" si="13">SUM(J33:J34)</f>
        <v>71285.684999999998</v>
      </c>
      <c r="K32" s="23">
        <f t="shared" si="13"/>
        <v>73939.865000000005</v>
      </c>
      <c r="L32" s="23">
        <f>SUM(L33:L34)</f>
        <v>73873.379999999976</v>
      </c>
      <c r="M32" s="23">
        <f>SUM(M33:M34)</f>
        <v>74216.359999999986</v>
      </c>
      <c r="N32" s="23">
        <f t="shared" si="13"/>
        <v>0</v>
      </c>
      <c r="O32" s="23">
        <f t="shared" si="13"/>
        <v>0</v>
      </c>
      <c r="P32" s="28"/>
    </row>
    <row r="33" spans="1:16" ht="30.75" customHeight="1" x14ac:dyDescent="0.25">
      <c r="A33" s="203"/>
      <c r="B33" s="203"/>
      <c r="C33" s="38" t="s">
        <v>2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SUM(H35:H45)</f>
        <v>11093.05</v>
      </c>
      <c r="I33" s="23">
        <f t="shared" ref="I33" si="14">SUM(I35:I45)</f>
        <v>17194.189999999999</v>
      </c>
      <c r="J33" s="23">
        <f t="shared" ref="J33:O33" si="15">SUM(J35:J45)</f>
        <v>8360.2749999999996</v>
      </c>
      <c r="K33" s="23">
        <f t="shared" si="15"/>
        <v>7690.704999999999</v>
      </c>
      <c r="L33" s="23">
        <f t="shared" si="15"/>
        <v>7363.2099999999991</v>
      </c>
      <c r="M33" s="23">
        <f t="shared" si="15"/>
        <v>7364.2099999999991</v>
      </c>
      <c r="N33" s="23">
        <f t="shared" si="15"/>
        <v>0</v>
      </c>
      <c r="O33" s="23">
        <f t="shared" si="15"/>
        <v>0</v>
      </c>
      <c r="P33" s="28"/>
    </row>
    <row r="34" spans="1:16" ht="30.75" customHeight="1" x14ac:dyDescent="0.25">
      <c r="A34" s="203"/>
      <c r="B34" s="203"/>
      <c r="C34" s="38" t="s">
        <v>151</v>
      </c>
      <c r="D34" s="25" t="s">
        <v>76</v>
      </c>
      <c r="E34" s="25" t="s">
        <v>68</v>
      </c>
      <c r="F34" s="24" t="s">
        <v>66</v>
      </c>
      <c r="G34" s="24" t="s">
        <v>67</v>
      </c>
      <c r="H34" s="23">
        <f>SUM(H46:H52)</f>
        <v>43609.82</v>
      </c>
      <c r="I34" s="23">
        <f>SUM(I46:I52)</f>
        <v>52665.96</v>
      </c>
      <c r="J34" s="23">
        <f t="shared" ref="J34:K34" si="16">SUM(J46:J52)</f>
        <v>62925.409999999996</v>
      </c>
      <c r="K34" s="23">
        <f t="shared" si="16"/>
        <v>66249.16</v>
      </c>
      <c r="L34" s="23">
        <f>SUM(L46:L52)</f>
        <v>66510.169999999984</v>
      </c>
      <c r="M34" s="23">
        <f>SUM(M46:M52)</f>
        <v>66852.149999999994</v>
      </c>
      <c r="N34" s="23">
        <f t="shared" ref="N34:O34" si="17">SUM(N46:N52)</f>
        <v>0</v>
      </c>
      <c r="O34" s="23">
        <f t="shared" si="17"/>
        <v>0</v>
      </c>
      <c r="P34" s="28"/>
    </row>
    <row r="35" spans="1:16" ht="30.75" customHeight="1" x14ac:dyDescent="0.25">
      <c r="A35" s="203"/>
      <c r="B35" s="203"/>
      <c r="C35" s="183" t="s">
        <v>2</v>
      </c>
      <c r="D35" s="22" t="s">
        <v>76</v>
      </c>
      <c r="E35" s="22" t="s">
        <v>37</v>
      </c>
      <c r="F35" s="45" t="s">
        <v>138</v>
      </c>
      <c r="G35" s="45" t="s">
        <v>139</v>
      </c>
      <c r="H35" s="48">
        <v>4526.08</v>
      </c>
      <c r="I35" s="48">
        <v>4636.71</v>
      </c>
      <c r="J35" s="48">
        <v>4877.2849999999999</v>
      </c>
      <c r="K35" s="48">
        <v>5123.9799999999996</v>
      </c>
      <c r="L35" s="7">
        <v>5148.7299999999996</v>
      </c>
      <c r="M35" s="7">
        <v>5148.7299999999996</v>
      </c>
      <c r="N35" s="7">
        <v>0</v>
      </c>
      <c r="O35" s="7">
        <v>0</v>
      </c>
      <c r="P35" s="29"/>
    </row>
    <row r="36" spans="1:16" ht="30.75" customHeight="1" x14ac:dyDescent="0.25">
      <c r="A36" s="203"/>
      <c r="B36" s="203"/>
      <c r="C36" s="187"/>
      <c r="D36" s="22" t="s">
        <v>76</v>
      </c>
      <c r="E36" s="22" t="s">
        <v>37</v>
      </c>
      <c r="F36" s="45" t="s">
        <v>138</v>
      </c>
      <c r="G36" s="45" t="s">
        <v>140</v>
      </c>
      <c r="H36" s="48">
        <v>42.04</v>
      </c>
      <c r="I36" s="48">
        <v>212.1</v>
      </c>
      <c r="J36" s="48">
        <v>94.33</v>
      </c>
      <c r="K36" s="7">
        <v>31</v>
      </c>
      <c r="L36" s="7">
        <v>31</v>
      </c>
      <c r="M36" s="7">
        <v>31</v>
      </c>
      <c r="N36" s="7">
        <v>0</v>
      </c>
      <c r="O36" s="7">
        <v>0</v>
      </c>
      <c r="P36" s="29"/>
    </row>
    <row r="37" spans="1:16" ht="30.75" customHeight="1" x14ac:dyDescent="0.25">
      <c r="A37" s="203"/>
      <c r="B37" s="203"/>
      <c r="C37" s="187"/>
      <c r="D37" s="22" t="s">
        <v>76</v>
      </c>
      <c r="E37" s="22" t="s">
        <v>37</v>
      </c>
      <c r="F37" s="45" t="s">
        <v>138</v>
      </c>
      <c r="G37" s="45" t="s">
        <v>141</v>
      </c>
      <c r="H37" s="48">
        <v>1361.67</v>
      </c>
      <c r="I37" s="48">
        <v>1389.87</v>
      </c>
      <c r="J37" s="48">
        <v>1464.98</v>
      </c>
      <c r="K37" s="48">
        <v>1546.95</v>
      </c>
      <c r="L37" s="7">
        <v>1546.95</v>
      </c>
      <c r="M37" s="7">
        <v>1546.95</v>
      </c>
      <c r="N37" s="7">
        <v>0</v>
      </c>
      <c r="O37" s="7">
        <v>0</v>
      </c>
      <c r="P37" s="29"/>
    </row>
    <row r="38" spans="1:16" ht="30.75" customHeight="1" x14ac:dyDescent="0.25">
      <c r="A38" s="203"/>
      <c r="B38" s="203"/>
      <c r="C38" s="187"/>
      <c r="D38" s="22" t="s">
        <v>76</v>
      </c>
      <c r="E38" s="22" t="s">
        <v>37</v>
      </c>
      <c r="F38" s="45" t="s">
        <v>138</v>
      </c>
      <c r="G38" s="45" t="s">
        <v>142</v>
      </c>
      <c r="H38" s="48">
        <v>655.59</v>
      </c>
      <c r="I38" s="48">
        <v>886.07</v>
      </c>
      <c r="J38" s="48">
        <v>641.13</v>
      </c>
      <c r="K38" s="48">
        <v>660.53</v>
      </c>
      <c r="L38" s="7">
        <v>636.53</v>
      </c>
      <c r="M38" s="7">
        <v>637.53</v>
      </c>
      <c r="N38" s="7">
        <v>0</v>
      </c>
      <c r="O38" s="7">
        <v>0</v>
      </c>
      <c r="P38" s="29"/>
    </row>
    <row r="39" spans="1:16" ht="30.75" customHeight="1" x14ac:dyDescent="0.25">
      <c r="A39" s="203"/>
      <c r="B39" s="203"/>
      <c r="C39" s="187"/>
      <c r="D39" s="22" t="s">
        <v>76</v>
      </c>
      <c r="E39" s="22" t="s">
        <v>37</v>
      </c>
      <c r="F39" s="45" t="s">
        <v>138</v>
      </c>
      <c r="G39" s="45" t="s">
        <v>447</v>
      </c>
      <c r="H39" s="48">
        <v>0</v>
      </c>
      <c r="I39" s="48">
        <v>5.92</v>
      </c>
      <c r="J39" s="48">
        <v>0</v>
      </c>
      <c r="K39" s="48">
        <v>24.745000000000001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203"/>
      <c r="B40" s="203"/>
      <c r="C40" s="187"/>
      <c r="D40" s="22" t="s">
        <v>76</v>
      </c>
      <c r="E40" s="22" t="s">
        <v>37</v>
      </c>
      <c r="F40" s="45" t="s">
        <v>138</v>
      </c>
      <c r="G40" s="45" t="s">
        <v>187</v>
      </c>
      <c r="H40" s="48">
        <v>0.1</v>
      </c>
      <c r="I40" s="48">
        <v>1</v>
      </c>
      <c r="J40" s="48">
        <v>0.01</v>
      </c>
      <c r="K40" s="48">
        <v>3.5</v>
      </c>
      <c r="L40" s="48">
        <v>0</v>
      </c>
      <c r="M40" s="48">
        <v>0</v>
      </c>
      <c r="N40" s="48">
        <v>0</v>
      </c>
      <c r="O40" s="48">
        <v>0</v>
      </c>
      <c r="P40" s="29"/>
    </row>
    <row r="41" spans="1:16" ht="30.75" customHeight="1" x14ac:dyDescent="0.25">
      <c r="A41" s="203"/>
      <c r="B41" s="203"/>
      <c r="C41" s="187"/>
      <c r="D41" s="22" t="s">
        <v>76</v>
      </c>
      <c r="E41" s="22" t="s">
        <v>38</v>
      </c>
      <c r="F41" s="45" t="s">
        <v>143</v>
      </c>
      <c r="G41" s="45" t="s">
        <v>142</v>
      </c>
      <c r="H41" s="48">
        <v>65.540000000000006</v>
      </c>
      <c r="I41" s="48">
        <v>65.540000000000006</v>
      </c>
      <c r="J41" s="48">
        <v>65.540000000000006</v>
      </c>
      <c r="K41" s="48">
        <v>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3"/>
      <c r="B42" s="203"/>
      <c r="C42" s="187"/>
      <c r="D42" s="22" t="s">
        <v>76</v>
      </c>
      <c r="E42" s="22" t="s">
        <v>38</v>
      </c>
      <c r="F42" s="45" t="s">
        <v>143</v>
      </c>
      <c r="G42" s="45" t="s">
        <v>144</v>
      </c>
      <c r="H42" s="48">
        <v>356.3</v>
      </c>
      <c r="I42" s="48">
        <v>250</v>
      </c>
      <c r="J42" s="48">
        <v>1145.48</v>
      </c>
      <c r="K42" s="48">
        <v>300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3"/>
      <c r="B43" s="203"/>
      <c r="C43" s="187"/>
      <c r="D43" s="22" t="s">
        <v>76</v>
      </c>
      <c r="E43" s="22" t="s">
        <v>38</v>
      </c>
      <c r="F43" s="45" t="s">
        <v>145</v>
      </c>
      <c r="G43" s="45" t="s">
        <v>144</v>
      </c>
      <c r="H43" s="48">
        <v>3644</v>
      </c>
      <c r="I43" s="48">
        <v>9746.98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3"/>
      <c r="B44" s="203"/>
      <c r="C44" s="187"/>
      <c r="D44" s="22" t="s">
        <v>76</v>
      </c>
      <c r="E44" s="22" t="s">
        <v>189</v>
      </c>
      <c r="F44" s="45" t="s">
        <v>190</v>
      </c>
      <c r="G44" s="45" t="s">
        <v>191</v>
      </c>
      <c r="H44" s="48">
        <v>390.24</v>
      </c>
      <c r="I44" s="48">
        <v>0</v>
      </c>
      <c r="J44" s="48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3"/>
      <c r="B45" s="203"/>
      <c r="C45" s="184"/>
      <c r="D45" s="22" t="s">
        <v>76</v>
      </c>
      <c r="E45" s="22" t="s">
        <v>192</v>
      </c>
      <c r="F45" s="45" t="s">
        <v>190</v>
      </c>
      <c r="G45" s="45" t="s">
        <v>193</v>
      </c>
      <c r="H45" s="48">
        <v>51.49</v>
      </c>
      <c r="I45" s="48">
        <v>0</v>
      </c>
      <c r="J45" s="48">
        <v>71.52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29"/>
    </row>
    <row r="46" spans="1:16" ht="30.75" customHeight="1" x14ac:dyDescent="0.25">
      <c r="A46" s="203"/>
      <c r="B46" s="203"/>
      <c r="C46" s="183" t="s">
        <v>151</v>
      </c>
      <c r="D46" s="22" t="s">
        <v>76</v>
      </c>
      <c r="E46" s="22" t="s">
        <v>38</v>
      </c>
      <c r="F46" s="45" t="s">
        <v>146</v>
      </c>
      <c r="G46" s="45" t="s">
        <v>147</v>
      </c>
      <c r="H46" s="48">
        <v>31428.17</v>
      </c>
      <c r="I46" s="48">
        <v>38033.620000000003</v>
      </c>
      <c r="J46" s="48">
        <v>46079.31</v>
      </c>
      <c r="K46" s="48">
        <v>48822.69</v>
      </c>
      <c r="L46" s="7">
        <v>48822.7</v>
      </c>
      <c r="M46" s="7">
        <v>48822.7</v>
      </c>
      <c r="N46" s="7">
        <v>0</v>
      </c>
      <c r="O46" s="7">
        <v>0</v>
      </c>
      <c r="P46" s="29"/>
    </row>
    <row r="47" spans="1:16" ht="27" customHeight="1" x14ac:dyDescent="0.25">
      <c r="A47" s="203"/>
      <c r="B47" s="203"/>
      <c r="C47" s="187"/>
      <c r="D47" s="22" t="s">
        <v>76</v>
      </c>
      <c r="E47" s="22" t="s">
        <v>38</v>
      </c>
      <c r="F47" s="45" t="s">
        <v>146</v>
      </c>
      <c r="G47" s="45" t="s">
        <v>148</v>
      </c>
      <c r="H47" s="48">
        <v>680.64</v>
      </c>
      <c r="I47" s="48">
        <v>631.80999999999995</v>
      </c>
      <c r="J47" s="48">
        <v>521.91</v>
      </c>
      <c r="K47" s="7">
        <v>200</v>
      </c>
      <c r="L47" s="7">
        <v>200</v>
      </c>
      <c r="M47" s="7">
        <v>200</v>
      </c>
      <c r="N47" s="7">
        <v>0</v>
      </c>
      <c r="O47" s="7">
        <v>0</v>
      </c>
      <c r="P47" s="29"/>
    </row>
    <row r="48" spans="1:16" ht="27" customHeight="1" x14ac:dyDescent="0.25">
      <c r="A48" s="203"/>
      <c r="B48" s="203"/>
      <c r="C48" s="187"/>
      <c r="D48" s="22" t="s">
        <v>76</v>
      </c>
      <c r="E48" s="22" t="s">
        <v>38</v>
      </c>
      <c r="F48" s="45" t="s">
        <v>146</v>
      </c>
      <c r="G48" s="45" t="s">
        <v>149</v>
      </c>
      <c r="H48" s="48">
        <v>9544.27</v>
      </c>
      <c r="I48" s="48">
        <v>11545.78</v>
      </c>
      <c r="J48" s="48">
        <v>13963.81</v>
      </c>
      <c r="K48" s="48">
        <v>14744.45</v>
      </c>
      <c r="L48" s="7">
        <v>14744.45</v>
      </c>
      <c r="M48" s="7">
        <v>14744.45</v>
      </c>
      <c r="N48" s="7">
        <v>0</v>
      </c>
      <c r="O48" s="7">
        <v>0</v>
      </c>
      <c r="P48" s="29"/>
    </row>
    <row r="49" spans="1:16" ht="29.25" customHeight="1" x14ac:dyDescent="0.25">
      <c r="A49" s="203"/>
      <c r="B49" s="203"/>
      <c r="C49" s="187"/>
      <c r="D49" s="22" t="s">
        <v>76</v>
      </c>
      <c r="E49" s="22" t="s">
        <v>38</v>
      </c>
      <c r="F49" s="45" t="s">
        <v>146</v>
      </c>
      <c r="G49" s="45" t="s">
        <v>142</v>
      </c>
      <c r="H49" s="48">
        <v>1946.08</v>
      </c>
      <c r="I49" s="48">
        <v>2423.5700000000002</v>
      </c>
      <c r="J49" s="48">
        <v>2255.92</v>
      </c>
      <c r="K49" s="7">
        <v>2480.88</v>
      </c>
      <c r="L49" s="7">
        <v>2741.9</v>
      </c>
      <c r="M49" s="7">
        <v>3083.9</v>
      </c>
      <c r="N49" s="7">
        <v>0</v>
      </c>
      <c r="O49" s="7">
        <v>0</v>
      </c>
      <c r="P49" s="16"/>
    </row>
    <row r="50" spans="1:16" ht="29.25" customHeight="1" x14ac:dyDescent="0.25">
      <c r="A50" s="203"/>
      <c r="B50" s="203"/>
      <c r="C50" s="187"/>
      <c r="D50" s="22" t="s">
        <v>76</v>
      </c>
      <c r="E50" s="22" t="s">
        <v>38</v>
      </c>
      <c r="F50" s="45" t="s">
        <v>146</v>
      </c>
      <c r="G50" s="45" t="s">
        <v>447</v>
      </c>
      <c r="H50" s="48">
        <v>0</v>
      </c>
      <c r="I50" s="48">
        <v>30</v>
      </c>
      <c r="J50" s="48">
        <v>2.14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16"/>
    </row>
    <row r="51" spans="1:16" ht="29.25" customHeight="1" x14ac:dyDescent="0.25">
      <c r="A51" s="203"/>
      <c r="B51" s="203"/>
      <c r="C51" s="187"/>
      <c r="D51" s="22" t="s">
        <v>76</v>
      </c>
      <c r="E51" s="22" t="s">
        <v>38</v>
      </c>
      <c r="F51" s="45" t="s">
        <v>146</v>
      </c>
      <c r="G51" s="45" t="s">
        <v>150</v>
      </c>
      <c r="H51" s="48">
        <v>1.2</v>
      </c>
      <c r="I51" s="48">
        <v>1.18</v>
      </c>
      <c r="J51" s="48">
        <v>2.3199999999999998</v>
      </c>
      <c r="K51" s="7">
        <v>1.1399999999999999</v>
      </c>
      <c r="L51" s="7">
        <v>1.1200000000000001</v>
      </c>
      <c r="M51" s="7">
        <v>1.1000000000000001</v>
      </c>
      <c r="N51" s="7">
        <v>0</v>
      </c>
      <c r="O51" s="7">
        <v>0</v>
      </c>
      <c r="P51" s="16"/>
    </row>
    <row r="52" spans="1:16" ht="26.25" customHeight="1" x14ac:dyDescent="0.25">
      <c r="A52" s="204"/>
      <c r="B52" s="204"/>
      <c r="C52" s="184"/>
      <c r="D52" s="22" t="s">
        <v>76</v>
      </c>
      <c r="E52" s="22" t="s">
        <v>38</v>
      </c>
      <c r="F52" s="45" t="s">
        <v>146</v>
      </c>
      <c r="G52" s="45" t="s">
        <v>187</v>
      </c>
      <c r="H52" s="48">
        <v>9.4600000000000009</v>
      </c>
      <c r="I52" s="48">
        <v>0</v>
      </c>
      <c r="J52" s="48">
        <v>100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</row>
  </sheetData>
  <mergeCells count="17">
    <mergeCell ref="A8:O8"/>
    <mergeCell ref="C10:C11"/>
    <mergeCell ref="D10:O10"/>
    <mergeCell ref="C35:C45"/>
    <mergeCell ref="A13:A14"/>
    <mergeCell ref="B13:B14"/>
    <mergeCell ref="B10:B11"/>
    <mergeCell ref="A10:A11"/>
    <mergeCell ref="C17:C18"/>
    <mergeCell ref="C46:C52"/>
    <mergeCell ref="B15:B18"/>
    <mergeCell ref="A15:A18"/>
    <mergeCell ref="B32:B52"/>
    <mergeCell ref="A32:A52"/>
    <mergeCell ref="C21:C31"/>
    <mergeCell ref="B19:B31"/>
    <mergeCell ref="A19:A31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C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5" t="s">
        <v>171</v>
      </c>
      <c r="D8" s="205"/>
      <c r="E8" s="205"/>
      <c r="F8" s="205"/>
      <c r="G8" s="205"/>
      <c r="H8" s="205"/>
      <c r="I8" s="205"/>
      <c r="J8" s="205"/>
      <c r="K8" s="205"/>
      <c r="L8" s="47"/>
      <c r="M8" s="47"/>
    </row>
    <row r="10" spans="2:13" ht="24" customHeight="1" x14ac:dyDescent="0.25">
      <c r="B10" s="177" t="s">
        <v>60</v>
      </c>
      <c r="C10" s="177" t="s">
        <v>58</v>
      </c>
      <c r="D10" s="215" t="s">
        <v>72</v>
      </c>
      <c r="E10" s="216"/>
      <c r="F10" s="103" t="s">
        <v>157</v>
      </c>
      <c r="G10" s="103"/>
      <c r="H10" s="103"/>
      <c r="I10" s="103"/>
      <c r="J10" s="103"/>
      <c r="K10" s="103"/>
      <c r="L10" s="103"/>
      <c r="M10" s="103"/>
    </row>
    <row r="11" spans="2:13" ht="24" customHeight="1" x14ac:dyDescent="0.25">
      <c r="B11" s="211"/>
      <c r="C11" s="211"/>
      <c r="D11" s="217"/>
      <c r="E11" s="218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8">
        <v>3</v>
      </c>
      <c r="E12" s="219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2" t="s">
        <v>43</v>
      </c>
      <c r="C13" s="202" t="s">
        <v>156</v>
      </c>
      <c r="D13" s="220" t="s">
        <v>75</v>
      </c>
      <c r="E13" s="221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105759.74</v>
      </c>
      <c r="I13" s="23">
        <f t="shared" si="1"/>
        <v>99462.184999999998</v>
      </c>
      <c r="J13" s="23">
        <f t="shared" si="1"/>
        <v>100446.24</v>
      </c>
      <c r="K13" s="23">
        <f t="shared" si="1"/>
        <v>99312.57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3"/>
      <c r="C14" s="203"/>
      <c r="D14" s="189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102533.22</v>
      </c>
      <c r="I14" s="7">
        <f t="shared" si="3"/>
        <v>92951.054999999993</v>
      </c>
      <c r="J14" s="7">
        <f t="shared" si="3"/>
        <v>93874.47</v>
      </c>
      <c r="K14" s="7">
        <f t="shared" si="3"/>
        <v>94216.35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3"/>
      <c r="C15" s="203"/>
      <c r="D15" s="214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3226.52</v>
      </c>
      <c r="I15" s="7">
        <f t="shared" si="5"/>
        <v>6511.13</v>
      </c>
      <c r="J15" s="7">
        <f t="shared" si="5"/>
        <v>6571.77</v>
      </c>
      <c r="K15" s="7">
        <f t="shared" si="5"/>
        <v>5096.22</v>
      </c>
      <c r="L15" s="7">
        <f t="shared" si="5"/>
        <v>0</v>
      </c>
      <c r="M15" s="7">
        <f t="shared" si="5"/>
        <v>0</v>
      </c>
    </row>
    <row r="16" spans="2:13" x14ac:dyDescent="0.25">
      <c r="B16" s="204"/>
      <c r="C16" s="204"/>
      <c r="D16" s="212" t="s">
        <v>158</v>
      </c>
      <c r="E16" s="213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2" t="s">
        <v>62</v>
      </c>
      <c r="C17" s="202" t="s">
        <v>94</v>
      </c>
      <c r="D17" s="220" t="s">
        <v>75</v>
      </c>
      <c r="E17" s="221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1742.3100000000002</v>
      </c>
      <c r="J17" s="23">
        <f t="shared" si="9"/>
        <v>2645.6600000000003</v>
      </c>
      <c r="K17" s="23">
        <f t="shared" si="9"/>
        <v>1414.42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3"/>
      <c r="C18" s="203"/>
      <c r="D18" s="189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3"/>
      <c r="C19" s="203"/>
      <c r="D19" s="214"/>
      <c r="E19" s="19" t="s">
        <v>74</v>
      </c>
      <c r="F19" s="7">
        <v>0</v>
      </c>
      <c r="G19" s="7">
        <v>0</v>
      </c>
      <c r="H19" s="7">
        <v>0</v>
      </c>
      <c r="I19" s="7">
        <v>1734.13</v>
      </c>
      <c r="J19" s="7">
        <v>2644.57</v>
      </c>
      <c r="K19" s="7">
        <v>1414.42</v>
      </c>
      <c r="L19" s="7">
        <v>0</v>
      </c>
      <c r="M19" s="7">
        <v>0</v>
      </c>
    </row>
    <row r="20" spans="2:13" x14ac:dyDescent="0.25">
      <c r="B20" s="204"/>
      <c r="C20" s="204"/>
      <c r="D20" s="212" t="s">
        <v>158</v>
      </c>
      <c r="E20" s="213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2" t="s">
        <v>65</v>
      </c>
      <c r="C21" s="202" t="s">
        <v>64</v>
      </c>
      <c r="D21" s="220" t="s">
        <v>75</v>
      </c>
      <c r="E21" s="221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34457.880000000005</v>
      </c>
      <c r="I21" s="23">
        <f t="shared" si="11"/>
        <v>23780</v>
      </c>
      <c r="J21" s="23">
        <f t="shared" si="11"/>
        <v>23927.200000000001</v>
      </c>
      <c r="K21" s="23">
        <f t="shared" si="11"/>
        <v>23681.8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3"/>
      <c r="C22" s="203"/>
      <c r="D22" s="189" t="s">
        <v>77</v>
      </c>
      <c r="E22" s="19" t="s">
        <v>73</v>
      </c>
      <c r="F22" s="33">
        <v>29111.599999999999</v>
      </c>
      <c r="G22" s="33">
        <v>22922</v>
      </c>
      <c r="H22" s="33">
        <v>31302.880000000001</v>
      </c>
      <c r="I22" s="33">
        <v>19003</v>
      </c>
      <c r="J22" s="33">
        <v>20000</v>
      </c>
      <c r="K22" s="33">
        <v>20000</v>
      </c>
      <c r="L22" s="33">
        <v>0</v>
      </c>
      <c r="M22" s="33">
        <v>0</v>
      </c>
    </row>
    <row r="23" spans="2:13" ht="45.6" customHeight="1" x14ac:dyDescent="0.25">
      <c r="B23" s="203"/>
      <c r="C23" s="203"/>
      <c r="D23" s="214"/>
      <c r="E23" s="19" t="s">
        <v>74</v>
      </c>
      <c r="F23" s="33">
        <v>5049.7700000000004</v>
      </c>
      <c r="G23" s="33">
        <v>4193.9799999999996</v>
      </c>
      <c r="H23" s="33">
        <v>3155</v>
      </c>
      <c r="I23" s="33">
        <v>4777</v>
      </c>
      <c r="J23" s="33">
        <v>3927.2</v>
      </c>
      <c r="K23" s="33">
        <v>3681.8</v>
      </c>
      <c r="L23" s="33">
        <v>0</v>
      </c>
      <c r="M23" s="33">
        <v>0</v>
      </c>
    </row>
    <row r="24" spans="2:13" x14ac:dyDescent="0.25">
      <c r="B24" s="204"/>
      <c r="C24" s="204"/>
      <c r="D24" s="212" t="s">
        <v>158</v>
      </c>
      <c r="E24" s="213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2" t="s">
        <v>69</v>
      </c>
      <c r="C25" s="202" t="s">
        <v>70</v>
      </c>
      <c r="D25" s="220" t="s">
        <v>75</v>
      </c>
      <c r="E25" s="221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71285.67</v>
      </c>
      <c r="I25" s="23">
        <f t="shared" si="13"/>
        <v>73939.875</v>
      </c>
      <c r="J25" s="23">
        <f t="shared" si="13"/>
        <v>73873.38</v>
      </c>
      <c r="K25" s="23">
        <f t="shared" si="13"/>
        <v>74216.350000000006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3"/>
      <c r="C26" s="203"/>
      <c r="D26" s="189" t="s">
        <v>77</v>
      </c>
      <c r="E26" s="19" t="s">
        <v>73</v>
      </c>
      <c r="F26" s="7">
        <v>54261.2</v>
      </c>
      <c r="G26" s="7">
        <v>69860.160000000003</v>
      </c>
      <c r="H26" s="7">
        <v>71214.149999999994</v>
      </c>
      <c r="I26" s="7">
        <v>73939.875</v>
      </c>
      <c r="J26" s="7">
        <v>73873.38</v>
      </c>
      <c r="K26" s="7">
        <v>74216.350000000006</v>
      </c>
      <c r="L26" s="7">
        <v>0</v>
      </c>
      <c r="M26" s="7">
        <v>0</v>
      </c>
    </row>
    <row r="27" spans="2:13" ht="45" customHeight="1" x14ac:dyDescent="0.25">
      <c r="B27" s="203"/>
      <c r="C27" s="203"/>
      <c r="D27" s="214"/>
      <c r="E27" s="19" t="s">
        <v>74</v>
      </c>
      <c r="F27" s="7">
        <v>441.7</v>
      </c>
      <c r="G27" s="7">
        <v>0</v>
      </c>
      <c r="H27" s="7">
        <v>71.52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4"/>
      <c r="C28" s="204"/>
      <c r="D28" s="212" t="s">
        <v>158</v>
      </c>
      <c r="E28" s="213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2026-06-24T09:53:22Z</cp:lastPrinted>
  <dcterms:created xsi:type="dcterms:W3CDTF">2016-09-19T12:25:49Z</dcterms:created>
  <dcterms:modified xsi:type="dcterms:W3CDTF">2026-06-30T11:43:36Z</dcterms:modified>
</cp:coreProperties>
</file>