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\Departments\deloinfo\Шубина Ирина Владимировна\ОТЧЕТЫ\ЗП Руководителей\2021\"/>
    </mc:Choice>
  </mc:AlternateContent>
  <xr:revisionPtr revIDLastSave="0" documentId="8_{991275C0-97E8-46E1-9531-34B4F7DAD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31" i="1" l="1"/>
  <c r="E30" i="1"/>
  <c r="E29" i="1"/>
  <c r="E28" i="1"/>
  <c r="E27" i="1"/>
  <c r="E24" i="1"/>
  <c r="E23" i="1"/>
  <c r="E22" i="1" l="1"/>
  <c r="E21" i="1"/>
  <c r="E18" i="1"/>
  <c r="E17" i="1"/>
  <c r="E16" i="1"/>
  <c r="E12" i="1"/>
  <c r="E11" i="1"/>
</calcChain>
</file>

<file path=xl/sharedStrings.xml><?xml version="1.0" encoding="utf-8"?>
<sst xmlns="http://schemas.openxmlformats.org/spreadsheetml/2006/main" count="231" uniqueCount="161">
  <si>
    <t>Должность</t>
  </si>
  <si>
    <t>Централизованная бухгалтерия №1</t>
  </si>
  <si>
    <t>Директор</t>
  </si>
  <si>
    <t>МОУ "Шуйская музыкальная школа"</t>
  </si>
  <si>
    <t>Зам. директора по УВР</t>
  </si>
  <si>
    <t>Зам. директора по АХЧ</t>
  </si>
  <si>
    <t>МОУ "Ладвинская музыкальная школа"</t>
  </si>
  <si>
    <t>"Шуйская средняя общеобразовательная школа №1"</t>
  </si>
  <si>
    <t>"Средняя общеобразовательная школа №44"</t>
  </si>
  <si>
    <t>"Деревянская средняя общеобразовательная школа №5"</t>
  </si>
  <si>
    <t>"Шокшинская средняя общеобразовательная школа"</t>
  </si>
  <si>
    <t>"Деревянская средняя общеобразовательная школа №9"</t>
  </si>
  <si>
    <t>"Ладвинская средняя общеобразовательная школа №4"</t>
  </si>
  <si>
    <t>"Средняя общеобразовательная школа №2 п. Мелиоративный"</t>
  </si>
  <si>
    <t>"Пайская основная общеобразовательная школа №8"</t>
  </si>
  <si>
    <t>"Нововилговская средняя общеобразовательная школа №3"</t>
  </si>
  <si>
    <t>"Заозерская средняя общеобразовательная школа №10"</t>
  </si>
  <si>
    <t>"Рыборецкая средняя общеобразовательная школа"</t>
  </si>
  <si>
    <t>"Шелтозерская средняя общеобразовательная школа"</t>
  </si>
  <si>
    <t>Зам. директора по ДО</t>
  </si>
  <si>
    <t>"Ладва-Веткинская основная общеобразовательная школа №7"</t>
  </si>
  <si>
    <t>МДОУ Детский сад №19 "Солнышко" п. Деревянка</t>
  </si>
  <si>
    <t>Заведующая</t>
  </si>
  <si>
    <t>МДОУ Детский сад  "Боровичок" ст. Шуйская</t>
  </si>
  <si>
    <t>МДОУ Детский сад №20 "Родничок" п. Ладва</t>
  </si>
  <si>
    <t>МДОУ Детский сад "Красная шапочка" д. Вилга</t>
  </si>
  <si>
    <t>МДОУ Детский сад №6 "Светлячок" п. Новая Вилга</t>
  </si>
  <si>
    <t>МДОУ Детский сад №9 "Теремок" с. Заозерье</t>
  </si>
  <si>
    <t xml:space="preserve">МДОУ Детский сад №51 "Чебурашка" </t>
  </si>
  <si>
    <t>Центр детского творчества Прионежского района</t>
  </si>
  <si>
    <t>Хозяйственно-эксплуатационная группа"</t>
  </si>
  <si>
    <t>"Прионежский районный центр культуры"</t>
  </si>
  <si>
    <t>Детско-юношеская спортивная школа</t>
  </si>
  <si>
    <t>№ п/п</t>
  </si>
  <si>
    <t>Фамилия, Имя, Отчество</t>
  </si>
  <si>
    <t>Потапова Евгения Сергеевна</t>
  </si>
  <si>
    <t>Быкова Наталья Юрьевна</t>
  </si>
  <si>
    <t>Шамшина Ольга Викторовна</t>
  </si>
  <si>
    <t>Сергеева Людмила Валентиновна</t>
  </si>
  <si>
    <t>Корнева Анюта Анатольевна</t>
  </si>
  <si>
    <t>Деревнина Надежда Евгеньевна</t>
  </si>
  <si>
    <t>Заливако Ирина Александровна</t>
  </si>
  <si>
    <t>Зам. директора по УР</t>
  </si>
  <si>
    <t>Зам. директора по ВР</t>
  </si>
  <si>
    <t>Карпова Ирина Александровна</t>
  </si>
  <si>
    <t>Мальцева Татьяна Павловна</t>
  </si>
  <si>
    <t xml:space="preserve">Рассчитываемая среднемесячная заработная плата, руб. </t>
  </si>
  <si>
    <t>Информация о рассчитываемой среднемесячной заработной плате руководителей их заместителей и главных бухгалтеров муниципальных учреждений и унитарных предприятий Прионежского муниципального района</t>
  </si>
  <si>
    <t>Ананьева Ирина Васильевна</t>
  </si>
  <si>
    <t>Иванова Елена Борисовна</t>
  </si>
  <si>
    <t>Заместитель заведующего по АХЧ</t>
  </si>
  <si>
    <t>Келкка Янина Константиновна</t>
  </si>
  <si>
    <t>Трусова Светлана Владимировна</t>
  </si>
  <si>
    <t>Зам. директора по УМР</t>
  </si>
  <si>
    <t>Костромитина Татьяна Михайловна</t>
  </si>
  <si>
    <t>Паршина Алла Семеновна</t>
  </si>
  <si>
    <t>Медникова Наталья Юрьевна</t>
  </si>
  <si>
    <t>Кудин Николай Николаевич</t>
  </si>
  <si>
    <t>Хрулев Виталий Владимирович</t>
  </si>
  <si>
    <t>Заместитель директора</t>
  </si>
  <si>
    <t>Макаров Юрий Михайлович</t>
  </si>
  <si>
    <t>Гайкова Ирина Владимировна</t>
  </si>
  <si>
    <t>Заместитель директора по общим вопросам</t>
  </si>
  <si>
    <t>Изотова Наталья Александровна</t>
  </si>
  <si>
    <t>Куропаткина Валентина Константиновна</t>
  </si>
  <si>
    <t>Козлова Ирина Алексеевна</t>
  </si>
  <si>
    <t>Зайцева Елена Владимировна</t>
  </si>
  <si>
    <t>Мягких Екатерина Андреевна</t>
  </si>
  <si>
    <t>Колесников Николай Георгиевич</t>
  </si>
  <si>
    <t>Занфирова Мария Викторовна</t>
  </si>
  <si>
    <t>Ушакова Марина Владимировна</t>
  </si>
  <si>
    <t>Листова Алёна Ивановна</t>
  </si>
  <si>
    <t>Распутина Лариса Владимировна</t>
  </si>
  <si>
    <t>Зам. заведующего по АХЧ</t>
  </si>
  <si>
    <t>Шипнягова Наталья Геннадьевна</t>
  </si>
  <si>
    <t>Красильникова Наталья Алексеевна</t>
  </si>
  <si>
    <t>Зам. директора по АХЧ по ДО</t>
  </si>
  <si>
    <t>Каламаева Ирина Ивановна</t>
  </si>
  <si>
    <t>Перчикова Антонина Васильевна</t>
  </si>
  <si>
    <t>Клементьев Владимир Евгеньевич</t>
  </si>
  <si>
    <t>Гаврилюк Олег Анатольевич</t>
  </si>
  <si>
    <t>Гусева Ольга Николаевна</t>
  </si>
  <si>
    <t>Хаврусь Виктория Викторовна</t>
  </si>
  <si>
    <t>Шильникова Наталья Ивановна</t>
  </si>
  <si>
    <t>Коренькова Нина Николаевна</t>
  </si>
  <si>
    <t>Чусова Елена Эдуардовна</t>
  </si>
  <si>
    <t>Мурашова Алена Андреевна</t>
  </si>
  <si>
    <t>Васькина Ольга Александровна</t>
  </si>
  <si>
    <t>Ефимова Наталья Владимировна</t>
  </si>
  <si>
    <t>Зам. директора по восп работе</t>
  </si>
  <si>
    <t>Червенчук Людмила Эмильевна</t>
  </si>
  <si>
    <t>Готыч Светлана Николаевна</t>
  </si>
  <si>
    <t>Лукинская Екатерина Кузьминична</t>
  </si>
  <si>
    <t>Мороз Татьяна Викторовна</t>
  </si>
  <si>
    <t>Дворниченко Наталья Леонидовна</t>
  </si>
  <si>
    <t>Поветкина Инга Юрьевна</t>
  </si>
  <si>
    <t>Борисовская Анастасия Александровна</t>
  </si>
  <si>
    <t>Руководитель</t>
  </si>
  <si>
    <t>Главный бухгалтер</t>
  </si>
  <si>
    <t>Воронин Олег Владимирович</t>
  </si>
  <si>
    <t xml:space="preserve">МУ "Прионежская специализированная служба" </t>
  </si>
  <si>
    <t>Иванов Константин Игоревич</t>
  </si>
  <si>
    <t>Погадаева Татьяна Васильевна</t>
  </si>
  <si>
    <t>Клачкова Галина Анатольевна</t>
  </si>
  <si>
    <t>Климова Галина Николаевна</t>
  </si>
  <si>
    <t>Евсюкова Марина Николаевна</t>
  </si>
  <si>
    <t>Тозик Елена Витальевна</t>
  </si>
  <si>
    <t>Герасимова Надежда Владимировна</t>
  </si>
  <si>
    <t>Рубцов Андрей Александрович</t>
  </si>
  <si>
    <t>Владимирова Алиса Вадимовна</t>
  </si>
  <si>
    <t>Порочкина Лариса Рамисовна</t>
  </si>
  <si>
    <t>Шапкина Татьяна Валерьевна</t>
  </si>
  <si>
    <t>Буйжина Елена Владимировна</t>
  </si>
  <si>
    <t>Ляхова Мария Юрьевна</t>
  </si>
  <si>
    <t>Слинкина Елена Константиновна</t>
  </si>
  <si>
    <t>Савастьянова Татьяна Алексеевна</t>
  </si>
  <si>
    <t>Давыдова Елена Ивановна</t>
  </si>
  <si>
    <t>Ильина Людмила Сергеевна</t>
  </si>
  <si>
    <t>Зам. руководителя</t>
  </si>
  <si>
    <t>Зам. главного бухгалтера</t>
  </si>
  <si>
    <t>Суханова Анна Григорьевна</t>
  </si>
  <si>
    <t>Войнов Владимир Михалович</t>
  </si>
  <si>
    <t>Ковригин Александр Анатольевич</t>
  </si>
  <si>
    <t>Кирьянова Оксана Сергеевна</t>
  </si>
  <si>
    <t>Пуранен Мария Михайловна</t>
  </si>
  <si>
    <t>Гыбин Сергей Юрьевич</t>
  </si>
  <si>
    <t xml:space="preserve">Заместитель директора по экономике и финансам </t>
  </si>
  <si>
    <t>за 2021 год</t>
  </si>
  <si>
    <t>Маслякова Татьяна Васильевна</t>
  </si>
  <si>
    <t>Афонюшкина Анна Сергеевна</t>
  </si>
  <si>
    <t>с 9,11,21</t>
  </si>
  <si>
    <t xml:space="preserve">Фирсова Ирина Анатольевна </t>
  </si>
  <si>
    <t>Копосова Юлия Валериевна</t>
  </si>
  <si>
    <t>до 31.03</t>
  </si>
  <si>
    <t>с 01.06</t>
  </si>
  <si>
    <t>по 31.08</t>
  </si>
  <si>
    <t>Зам. директора по АХЧ шк+ДО</t>
  </si>
  <si>
    <t>Астафьева Анна Геннадьевна</t>
  </si>
  <si>
    <t>с 01.09</t>
  </si>
  <si>
    <t>по 16.11</t>
  </si>
  <si>
    <t>по 29.11</t>
  </si>
  <si>
    <t>Русакова Дарья Сергеевна</t>
  </si>
  <si>
    <t>с 01.12</t>
  </si>
  <si>
    <t>Туваева Ольга Владимировна</t>
  </si>
  <si>
    <t>с 01.11</t>
  </si>
  <si>
    <t>Костиков Виктор Анатольевич</t>
  </si>
  <si>
    <t>по 30.06</t>
  </si>
  <si>
    <t>с 23.11</t>
  </si>
  <si>
    <t>с комп.</t>
  </si>
  <si>
    <t>по 28.06</t>
  </si>
  <si>
    <t xml:space="preserve">Зам. директора </t>
  </si>
  <si>
    <t>Бартош Ольга Сергеевна</t>
  </si>
  <si>
    <t>Филатов Алексей Михайлович</t>
  </si>
  <si>
    <t>по 30.09.21</t>
  </si>
  <si>
    <t>с 01.10.21</t>
  </si>
  <si>
    <t>Иванова Анастасия Александровна</t>
  </si>
  <si>
    <t>Заместитель директора по ДО</t>
  </si>
  <si>
    <t>Терехова Ольга Николаевна</t>
  </si>
  <si>
    <t xml:space="preserve">Заместитель директора по ДО </t>
  </si>
  <si>
    <t>с 17.06.21 по 25.06.21</t>
  </si>
  <si>
    <t>Архипова Анна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</si>
</sst>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2" fillId="0" borderId="0" xfId="0" applyFont="1" applyBorder="1"/>
    <xf numFmtId="0" fontId="0" fillId="0" borderId="4" xfId="0" applyBorder="1"/>
    <xf numFmtId="0" fontId="3" fillId="2" borderId="0" xfId="0" applyFont="1" applyFill="1"/>
    <xf numFmtId="164" fontId="2" fillId="2" borderId="0" xfId="1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164" fontId="2" fillId="2" borderId="1" xfId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Border="1"/>
    <xf numFmtId="164" fontId="2" fillId="2" borderId="0" xfId="1" applyFont="1" applyFill="1" applyBorder="1"/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/>
    <xf numFmtId="164" fontId="2" fillId="2" borderId="2" xfId="1" applyFont="1" applyFill="1" applyBorder="1"/>
    <xf numFmtId="0" fontId="5" fillId="2" borderId="3" xfId="2" applyNumberFormat="1" applyFont="1" applyFill="1" applyBorder="1" applyAlignment="1">
      <alignment vertical="top" wrapText="1"/>
    </xf>
    <xf numFmtId="0" fontId="5" fillId="2" borderId="1" xfId="2" applyNumberFormat="1" applyFont="1" applyFill="1" applyBorder="1" applyAlignment="1">
      <alignment vertical="top" wrapText="1"/>
    </xf>
    <xf numFmtId="0" fontId="2" fillId="0" borderId="6" xfId="0" applyFont="1" applyBorder="1"/>
    <xf numFmtId="0" fontId="5" fillId="2" borderId="7" xfId="2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right" vertical="top"/>
    </xf>
    <xf numFmtId="0" fontId="5" fillId="2" borderId="5" xfId="2" applyNumberFormat="1" applyFont="1" applyFill="1" applyBorder="1" applyAlignment="1">
      <alignment vertical="top" wrapText="1"/>
    </xf>
    <xf numFmtId="164" fontId="2" fillId="2" borderId="6" xfId="1" applyFont="1" applyFill="1" applyBorder="1"/>
    <xf numFmtId="0" fontId="2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</cellXfs>
  <cellStyles count="3">
    <cellStyle name="Обычный" xfId="0" builtinId="0"/>
    <cellStyle name="Обычный_Лист1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tabSelected="1" topLeftCell="A22" workbookViewId="0">
      <selection activeCell="M9" sqref="M9"/>
    </sheetView>
  </sheetViews>
  <sheetFormatPr defaultRowHeight="15" x14ac:dyDescent="0.25"/>
  <cols>
    <col min="1" max="1" width="1.85546875" customWidth="1"/>
    <col min="2" max="2" width="4.28515625" style="2" customWidth="1"/>
    <col min="3" max="3" width="32.42578125" style="2" customWidth="1"/>
    <col min="4" max="4" width="28.85546875" style="2" customWidth="1"/>
    <col min="5" max="5" width="19.85546875" style="2" customWidth="1"/>
  </cols>
  <sheetData>
    <row r="1" spans="2:5" ht="69" customHeight="1" x14ac:dyDescent="0.25">
      <c r="B1" s="31" t="s">
        <v>47</v>
      </c>
      <c r="C1" s="31"/>
      <c r="D1" s="31"/>
      <c r="E1" s="31"/>
    </row>
    <row r="2" spans="2:5" x14ac:dyDescent="0.25">
      <c r="B2" s="4"/>
      <c r="C2" s="4"/>
      <c r="D2" s="4" t="s">
        <v>127</v>
      </c>
      <c r="E2" s="4"/>
    </row>
    <row r="3" spans="2:5" ht="60" x14ac:dyDescent="0.25">
      <c r="B3" s="1" t="s">
        <v>33</v>
      </c>
      <c r="C3" s="26" t="s">
        <v>34</v>
      </c>
      <c r="D3" s="27" t="s">
        <v>0</v>
      </c>
      <c r="E3" s="26" t="s">
        <v>46</v>
      </c>
    </row>
    <row r="4" spans="2:5" x14ac:dyDescent="0.25">
      <c r="C4" s="9" t="s">
        <v>1</v>
      </c>
      <c r="D4" s="9"/>
      <c r="E4" s="10"/>
    </row>
    <row r="5" spans="2:5" x14ac:dyDescent="0.25">
      <c r="B5" s="3"/>
      <c r="C5" s="11" t="s">
        <v>116</v>
      </c>
      <c r="D5" s="12" t="s">
        <v>97</v>
      </c>
      <c r="E5" s="13">
        <v>84287.33</v>
      </c>
    </row>
    <row r="6" spans="2:5" x14ac:dyDescent="0.25">
      <c r="B6" s="3"/>
      <c r="C6" s="11" t="s">
        <v>117</v>
      </c>
      <c r="D6" s="12" t="s">
        <v>118</v>
      </c>
      <c r="E6" s="13">
        <v>67467.149999999994</v>
      </c>
    </row>
    <row r="7" spans="2:5" x14ac:dyDescent="0.25">
      <c r="B7" s="3"/>
      <c r="C7" s="11" t="s">
        <v>48</v>
      </c>
      <c r="D7" s="14" t="s">
        <v>98</v>
      </c>
      <c r="E7" s="13">
        <v>76699.009999999995</v>
      </c>
    </row>
    <row r="8" spans="2:5" x14ac:dyDescent="0.25">
      <c r="B8" s="3"/>
      <c r="C8" s="11" t="s">
        <v>128</v>
      </c>
      <c r="D8" s="14" t="s">
        <v>119</v>
      </c>
      <c r="E8" s="13">
        <v>66449.460000000006</v>
      </c>
    </row>
    <row r="9" spans="2:5" x14ac:dyDescent="0.25">
      <c r="C9" s="15"/>
      <c r="D9" s="15"/>
      <c r="E9" s="10"/>
    </row>
    <row r="10" spans="2:5" x14ac:dyDescent="0.25">
      <c r="C10" s="9" t="s">
        <v>3</v>
      </c>
      <c r="D10" s="9"/>
      <c r="E10" s="10"/>
    </row>
    <row r="11" spans="2:5" s="6" customFormat="1" x14ac:dyDescent="0.25">
      <c r="B11" s="5"/>
      <c r="C11" s="23" t="s">
        <v>110</v>
      </c>
      <c r="D11" s="11" t="s">
        <v>2</v>
      </c>
      <c r="E11" s="28">
        <f>639668.58/12</f>
        <v>53305.714999999997</v>
      </c>
    </row>
    <row r="12" spans="2:5" s="6" customFormat="1" x14ac:dyDescent="0.25">
      <c r="B12" s="5"/>
      <c r="C12" s="23" t="s">
        <v>49</v>
      </c>
      <c r="D12" s="11" t="s">
        <v>4</v>
      </c>
      <c r="E12" s="13">
        <f>792299.5/12</f>
        <v>66024.958333333328</v>
      </c>
    </row>
    <row r="13" spans="2:5" s="6" customFormat="1" x14ac:dyDescent="0.25">
      <c r="B13" s="5"/>
      <c r="C13" s="23" t="s">
        <v>111</v>
      </c>
      <c r="D13" s="11" t="s">
        <v>5</v>
      </c>
      <c r="E13" s="13">
        <f>(635331.07+39340.36)/12</f>
        <v>56222.619166666664</v>
      </c>
    </row>
    <row r="14" spans="2:5" x14ac:dyDescent="0.25">
      <c r="B14"/>
      <c r="C14" s="16"/>
      <c r="D14" s="16"/>
      <c r="E14" s="16"/>
    </row>
    <row r="15" spans="2:5" x14ac:dyDescent="0.25">
      <c r="C15" s="9" t="s">
        <v>6</v>
      </c>
      <c r="D15" s="9"/>
      <c r="E15" s="10"/>
    </row>
    <row r="16" spans="2:5" x14ac:dyDescent="0.25">
      <c r="B16" s="3"/>
      <c r="C16" s="11" t="s">
        <v>57</v>
      </c>
      <c r="D16" s="11" t="s">
        <v>2</v>
      </c>
      <c r="E16" s="13">
        <f>490828.09/12</f>
        <v>40902.340833333335</v>
      </c>
    </row>
    <row r="17" spans="2:6" x14ac:dyDescent="0.25">
      <c r="B17" s="3"/>
      <c r="C17" s="11" t="s">
        <v>99</v>
      </c>
      <c r="D17" s="11" t="s">
        <v>5</v>
      </c>
      <c r="E17" s="13">
        <f>628482.21/12</f>
        <v>52373.517499999994</v>
      </c>
    </row>
    <row r="18" spans="2:6" x14ac:dyDescent="0.25">
      <c r="B18" s="3"/>
      <c r="C18" s="11" t="s">
        <v>114</v>
      </c>
      <c r="D18" s="11" t="s">
        <v>4</v>
      </c>
      <c r="E18" s="13">
        <f>501429.98/12</f>
        <v>41785.831666666665</v>
      </c>
    </row>
    <row r="19" spans="2:6" x14ac:dyDescent="0.25">
      <c r="C19" s="15"/>
      <c r="D19" s="15"/>
      <c r="E19" s="10"/>
    </row>
    <row r="20" spans="2:6" x14ac:dyDescent="0.25">
      <c r="C20" s="9" t="s">
        <v>13</v>
      </c>
      <c r="D20" s="9"/>
      <c r="E20" s="10"/>
    </row>
    <row r="21" spans="2:6" x14ac:dyDescent="0.25">
      <c r="B21" s="3"/>
      <c r="C21" s="11" t="s">
        <v>74</v>
      </c>
      <c r="D21" s="11" t="s">
        <v>2</v>
      </c>
      <c r="E21" s="13">
        <f>867962/12</f>
        <v>72330.166666666672</v>
      </c>
    </row>
    <row r="22" spans="2:6" x14ac:dyDescent="0.25">
      <c r="B22" s="3"/>
      <c r="C22" s="11" t="s">
        <v>112</v>
      </c>
      <c r="D22" s="11" t="s">
        <v>4</v>
      </c>
      <c r="E22" s="13">
        <f>724717.32/12</f>
        <v>60393.109999999993</v>
      </c>
    </row>
    <row r="23" spans="2:6" x14ac:dyDescent="0.25">
      <c r="B23" s="3"/>
      <c r="C23" s="11" t="s">
        <v>77</v>
      </c>
      <c r="D23" s="11" t="s">
        <v>5</v>
      </c>
      <c r="E23" s="13">
        <f>(466014.46+72660.98)/11</f>
        <v>48970.494545454552</v>
      </c>
    </row>
    <row r="24" spans="2:6" x14ac:dyDescent="0.25">
      <c r="B24" s="3"/>
      <c r="C24" s="11" t="s">
        <v>75</v>
      </c>
      <c r="D24" s="11" t="s">
        <v>76</v>
      </c>
      <c r="E24" s="13">
        <f>413203.34/12</f>
        <v>34433.611666666671</v>
      </c>
    </row>
    <row r="25" spans="2:6" x14ac:dyDescent="0.25">
      <c r="C25" s="15"/>
      <c r="D25" s="15"/>
      <c r="E25" s="10"/>
    </row>
    <row r="26" spans="2:6" x14ac:dyDescent="0.25">
      <c r="C26" s="9" t="s">
        <v>8</v>
      </c>
      <c r="D26" s="9"/>
      <c r="E26" s="10"/>
    </row>
    <row r="27" spans="2:6" x14ac:dyDescent="0.25">
      <c r="B27" s="3"/>
      <c r="C27" s="11" t="s">
        <v>55</v>
      </c>
      <c r="D27" s="11" t="s">
        <v>2</v>
      </c>
      <c r="E27" s="13">
        <f>584257.08/7</f>
        <v>83465.297142857133</v>
      </c>
    </row>
    <row r="28" spans="2:6" x14ac:dyDescent="0.25">
      <c r="B28" s="3"/>
      <c r="C28" s="11" t="s">
        <v>129</v>
      </c>
      <c r="D28" s="11" t="s">
        <v>2</v>
      </c>
      <c r="E28" s="13">
        <f>141197.42/2</f>
        <v>70598.710000000006</v>
      </c>
      <c r="F28" t="s">
        <v>130</v>
      </c>
    </row>
    <row r="29" spans="2:6" ht="30" x14ac:dyDescent="0.25">
      <c r="B29" s="3"/>
      <c r="C29" s="29" t="s">
        <v>122</v>
      </c>
      <c r="D29" s="11" t="s">
        <v>43</v>
      </c>
      <c r="E29" s="13">
        <f>612603.05/12</f>
        <v>51050.254166666673</v>
      </c>
    </row>
    <row r="30" spans="2:6" x14ac:dyDescent="0.25">
      <c r="B30" s="3"/>
      <c r="C30" s="11" t="s">
        <v>56</v>
      </c>
      <c r="D30" s="11" t="s">
        <v>5</v>
      </c>
      <c r="E30" s="13">
        <f>(295288.17+96077.97)/12</f>
        <v>32613.845000000001</v>
      </c>
    </row>
    <row r="31" spans="2:6" x14ac:dyDescent="0.25">
      <c r="B31" s="3"/>
      <c r="C31" s="11" t="s">
        <v>102</v>
      </c>
      <c r="D31" s="11" t="s">
        <v>4</v>
      </c>
      <c r="E31" s="13">
        <f>421160.82/12</f>
        <v>35096.735000000001</v>
      </c>
    </row>
    <row r="32" spans="2:6" x14ac:dyDescent="0.25">
      <c r="C32" s="15"/>
      <c r="D32" s="15"/>
      <c r="E32" s="10"/>
    </row>
    <row r="33" spans="2:5" x14ac:dyDescent="0.25">
      <c r="B33" s="7"/>
      <c r="C33" s="17"/>
      <c r="D33" s="17"/>
      <c r="E33" s="18"/>
    </row>
    <row r="34" spans="2:5" x14ac:dyDescent="0.25">
      <c r="C34" s="9" t="s">
        <v>7</v>
      </c>
      <c r="D34" s="9"/>
      <c r="E34" s="10"/>
    </row>
    <row r="35" spans="2:5" x14ac:dyDescent="0.25">
      <c r="B35" s="3"/>
      <c r="C35" s="22" t="s">
        <v>121</v>
      </c>
      <c r="D35" s="11" t="s">
        <v>2</v>
      </c>
      <c r="E35" s="13">
        <v>65826.179999999993</v>
      </c>
    </row>
    <row r="36" spans="2:5" x14ac:dyDescent="0.25">
      <c r="B36" s="3"/>
      <c r="C36" s="22" t="s">
        <v>52</v>
      </c>
      <c r="D36" s="11" t="s">
        <v>19</v>
      </c>
      <c r="E36" s="13">
        <v>37641.01</v>
      </c>
    </row>
    <row r="37" spans="2:5" x14ac:dyDescent="0.25">
      <c r="B37" s="3"/>
      <c r="C37" s="11" t="s">
        <v>54</v>
      </c>
      <c r="D37" s="11" t="s">
        <v>4</v>
      </c>
      <c r="E37" s="13">
        <v>63173.82</v>
      </c>
    </row>
    <row r="38" spans="2:5" x14ac:dyDescent="0.25">
      <c r="B38" s="3"/>
      <c r="C38" s="11" t="s">
        <v>151</v>
      </c>
      <c r="D38" s="11" t="s">
        <v>53</v>
      </c>
      <c r="E38" s="13">
        <v>108227.92</v>
      </c>
    </row>
    <row r="39" spans="2:5" x14ac:dyDescent="0.25">
      <c r="B39" s="3"/>
      <c r="C39" s="22" t="s">
        <v>51</v>
      </c>
      <c r="D39" s="11" t="s">
        <v>5</v>
      </c>
      <c r="E39" s="13">
        <v>66145.45</v>
      </c>
    </row>
    <row r="40" spans="2:5" s="6" customFormat="1" x14ac:dyDescent="0.25">
      <c r="B40" s="5"/>
      <c r="C40" s="22" t="s">
        <v>152</v>
      </c>
      <c r="D40" s="11" t="s">
        <v>150</v>
      </c>
      <c r="E40" s="13">
        <v>35962.080000000002</v>
      </c>
    </row>
    <row r="41" spans="2:5" x14ac:dyDescent="0.25">
      <c r="C41" s="15"/>
      <c r="D41" s="15"/>
      <c r="E41" s="10"/>
    </row>
    <row r="42" spans="2:5" x14ac:dyDescent="0.25">
      <c r="C42" s="9" t="s">
        <v>9</v>
      </c>
      <c r="D42" s="9"/>
      <c r="E42" s="10"/>
    </row>
    <row r="43" spans="2:5" x14ac:dyDescent="0.25">
      <c r="B43" s="3"/>
      <c r="C43" s="11" t="s">
        <v>81</v>
      </c>
      <c r="D43" s="11" t="s">
        <v>2</v>
      </c>
      <c r="E43" s="13">
        <v>63791.41</v>
      </c>
    </row>
    <row r="44" spans="2:5" x14ac:dyDescent="0.25">
      <c r="B44" s="3"/>
      <c r="C44" s="11" t="s">
        <v>82</v>
      </c>
      <c r="D44" s="11" t="s">
        <v>4</v>
      </c>
      <c r="E44" s="13">
        <v>61217.27</v>
      </c>
    </row>
    <row r="45" spans="2:5" x14ac:dyDescent="0.25">
      <c r="B45" s="3"/>
      <c r="C45" s="11" t="s">
        <v>83</v>
      </c>
      <c r="D45" s="11" t="s">
        <v>5</v>
      </c>
      <c r="E45" s="13">
        <v>31727.54</v>
      </c>
    </row>
    <row r="46" spans="2:5" x14ac:dyDescent="0.25">
      <c r="C46" s="15"/>
      <c r="D46" s="15"/>
      <c r="E46" s="10"/>
    </row>
    <row r="47" spans="2:5" x14ac:dyDescent="0.25">
      <c r="C47" s="9" t="s">
        <v>10</v>
      </c>
      <c r="D47" s="9"/>
      <c r="E47" s="10"/>
    </row>
    <row r="48" spans="2:5" x14ac:dyDescent="0.25">
      <c r="B48" s="3"/>
      <c r="C48" s="11" t="s">
        <v>84</v>
      </c>
      <c r="D48" s="11" t="s">
        <v>2</v>
      </c>
      <c r="E48" s="13">
        <v>96592.8</v>
      </c>
    </row>
    <row r="49" spans="2:7" x14ac:dyDescent="0.25">
      <c r="B49" s="3"/>
      <c r="C49" s="11" t="s">
        <v>85</v>
      </c>
      <c r="D49" s="11" t="s">
        <v>4</v>
      </c>
      <c r="E49" s="13">
        <v>48663.53</v>
      </c>
      <c r="F49" t="s">
        <v>135</v>
      </c>
    </row>
    <row r="50" spans="2:7" x14ac:dyDescent="0.25">
      <c r="B50" s="3"/>
      <c r="C50" s="11" t="s">
        <v>86</v>
      </c>
      <c r="D50" s="11" t="s">
        <v>19</v>
      </c>
      <c r="E50" s="13">
        <v>56300.41</v>
      </c>
    </row>
    <row r="51" spans="2:7" x14ac:dyDescent="0.25">
      <c r="B51" s="3"/>
      <c r="C51" s="11" t="s">
        <v>87</v>
      </c>
      <c r="D51" s="11" t="s">
        <v>136</v>
      </c>
      <c r="E51" s="13">
        <v>62870.97</v>
      </c>
    </row>
    <row r="52" spans="2:7" x14ac:dyDescent="0.25">
      <c r="C52" s="15"/>
      <c r="D52" s="15"/>
      <c r="E52" s="10"/>
    </row>
    <row r="53" spans="2:7" x14ac:dyDescent="0.25">
      <c r="C53" s="9" t="s">
        <v>11</v>
      </c>
      <c r="D53" s="9"/>
      <c r="E53" s="10"/>
    </row>
    <row r="54" spans="2:7" x14ac:dyDescent="0.25">
      <c r="B54" s="3"/>
      <c r="C54" s="11" t="s">
        <v>63</v>
      </c>
      <c r="D54" s="11" t="s">
        <v>2</v>
      </c>
      <c r="E54" s="13">
        <v>88318.57</v>
      </c>
      <c r="F54" t="s">
        <v>135</v>
      </c>
    </row>
    <row r="55" spans="2:7" x14ac:dyDescent="0.25">
      <c r="B55" s="3"/>
      <c r="C55" s="11" t="s">
        <v>137</v>
      </c>
      <c r="D55" s="11" t="s">
        <v>2</v>
      </c>
      <c r="E55" s="13">
        <v>84599.78</v>
      </c>
      <c r="F55" t="s">
        <v>138</v>
      </c>
    </row>
    <row r="56" spans="2:7" x14ac:dyDescent="0.25">
      <c r="B56" s="3"/>
      <c r="C56" s="11" t="s">
        <v>64</v>
      </c>
      <c r="D56" s="11" t="s">
        <v>4</v>
      </c>
      <c r="E56" s="13">
        <v>59999.32</v>
      </c>
      <c r="F56" t="s">
        <v>139</v>
      </c>
    </row>
    <row r="57" spans="2:7" x14ac:dyDescent="0.25">
      <c r="B57" s="3"/>
      <c r="C57" s="11" t="s">
        <v>143</v>
      </c>
      <c r="D57" s="11" t="s">
        <v>4</v>
      </c>
      <c r="E57" s="13">
        <v>77041.710000000006</v>
      </c>
      <c r="F57" t="s">
        <v>144</v>
      </c>
    </row>
    <row r="58" spans="2:7" x14ac:dyDescent="0.25">
      <c r="B58" s="3"/>
      <c r="C58" s="11" t="s">
        <v>65</v>
      </c>
      <c r="D58" s="11" t="s">
        <v>19</v>
      </c>
      <c r="E58" s="13">
        <v>44798.91</v>
      </c>
      <c r="F58" t="s">
        <v>140</v>
      </c>
    </row>
    <row r="59" spans="2:7" x14ac:dyDescent="0.25">
      <c r="B59" s="3"/>
      <c r="C59" s="11" t="s">
        <v>141</v>
      </c>
      <c r="D59" s="11" t="s">
        <v>19</v>
      </c>
      <c r="E59" s="13">
        <v>50237.19</v>
      </c>
      <c r="F59" t="s">
        <v>142</v>
      </c>
    </row>
    <row r="60" spans="2:7" x14ac:dyDescent="0.25">
      <c r="B60" s="3"/>
      <c r="C60" s="11" t="s">
        <v>103</v>
      </c>
      <c r="D60" s="11" t="s">
        <v>5</v>
      </c>
      <c r="E60" s="13">
        <v>52955.73</v>
      </c>
    </row>
    <row r="61" spans="2:7" x14ac:dyDescent="0.25">
      <c r="C61" s="15"/>
      <c r="D61" s="15"/>
      <c r="E61" s="10"/>
    </row>
    <row r="62" spans="2:7" x14ac:dyDescent="0.25">
      <c r="C62" s="9" t="s">
        <v>12</v>
      </c>
      <c r="D62" s="9"/>
      <c r="E62" s="10"/>
    </row>
    <row r="63" spans="2:7" x14ac:dyDescent="0.25">
      <c r="B63" s="3"/>
      <c r="C63" s="11" t="s">
        <v>88</v>
      </c>
      <c r="D63" s="11" t="s">
        <v>2</v>
      </c>
      <c r="E63" s="13">
        <v>114132.54</v>
      </c>
      <c r="F63" t="s">
        <v>146</v>
      </c>
      <c r="G63" t="s">
        <v>148</v>
      </c>
    </row>
    <row r="64" spans="2:7" x14ac:dyDescent="0.25">
      <c r="B64" s="3"/>
      <c r="C64" s="11" t="s">
        <v>145</v>
      </c>
      <c r="D64" s="11" t="s">
        <v>2</v>
      </c>
      <c r="E64" s="13">
        <v>84003.25</v>
      </c>
      <c r="F64" t="s">
        <v>147</v>
      </c>
    </row>
    <row r="65" spans="2:7" x14ac:dyDescent="0.25">
      <c r="B65" s="3"/>
      <c r="C65" s="11" t="s">
        <v>90</v>
      </c>
      <c r="D65" s="11" t="s">
        <v>4</v>
      </c>
      <c r="E65" s="13">
        <v>56047.67</v>
      </c>
    </row>
    <row r="66" spans="2:7" x14ac:dyDescent="0.25">
      <c r="B66" s="3"/>
      <c r="C66" s="11" t="s">
        <v>104</v>
      </c>
      <c r="D66" s="11" t="s">
        <v>89</v>
      </c>
      <c r="E66" s="13">
        <v>135743.75</v>
      </c>
      <c r="F66" t="s">
        <v>149</v>
      </c>
      <c r="G66" t="s">
        <v>148</v>
      </c>
    </row>
    <row r="67" spans="2:7" x14ac:dyDescent="0.25">
      <c r="B67" s="3"/>
      <c r="C67" s="11" t="s">
        <v>105</v>
      </c>
      <c r="D67" s="11" t="s">
        <v>5</v>
      </c>
      <c r="E67" s="13">
        <v>67678.990000000005</v>
      </c>
    </row>
    <row r="68" spans="2:7" x14ac:dyDescent="0.25">
      <c r="B68" s="3"/>
      <c r="C68" s="23" t="s">
        <v>123</v>
      </c>
      <c r="D68" s="11" t="s">
        <v>4</v>
      </c>
      <c r="E68" s="13">
        <v>68235.14</v>
      </c>
    </row>
    <row r="69" spans="2:7" x14ac:dyDescent="0.25">
      <c r="C69" s="15"/>
      <c r="D69" s="15"/>
      <c r="E69" s="10"/>
    </row>
    <row r="70" spans="2:7" x14ac:dyDescent="0.25">
      <c r="C70" s="9" t="s">
        <v>14</v>
      </c>
      <c r="D70" s="9"/>
      <c r="E70" s="10"/>
    </row>
    <row r="71" spans="2:7" x14ac:dyDescent="0.25">
      <c r="B71" s="3"/>
      <c r="C71" s="11" t="s">
        <v>78</v>
      </c>
      <c r="D71" s="11" t="s">
        <v>2</v>
      </c>
      <c r="E71" s="13">
        <v>74322.94</v>
      </c>
    </row>
    <row r="72" spans="2:7" x14ac:dyDescent="0.25">
      <c r="B72" s="3"/>
      <c r="C72" s="11" t="s">
        <v>79</v>
      </c>
      <c r="D72" s="11" t="s">
        <v>5</v>
      </c>
      <c r="E72" s="13">
        <v>28457.37</v>
      </c>
    </row>
    <row r="73" spans="2:7" x14ac:dyDescent="0.25">
      <c r="C73" s="15"/>
      <c r="D73" s="15"/>
      <c r="E73" s="10"/>
    </row>
    <row r="74" spans="2:7" x14ac:dyDescent="0.25">
      <c r="C74" s="9" t="s">
        <v>15</v>
      </c>
      <c r="D74" s="9"/>
      <c r="E74" s="10"/>
    </row>
    <row r="75" spans="2:7" x14ac:dyDescent="0.25">
      <c r="B75" s="3"/>
      <c r="C75" s="11" t="s">
        <v>39</v>
      </c>
      <c r="D75" s="11" t="s">
        <v>2</v>
      </c>
      <c r="E75" s="13">
        <v>74064.81</v>
      </c>
    </row>
    <row r="76" spans="2:7" x14ac:dyDescent="0.25">
      <c r="B76" s="3"/>
      <c r="C76" s="11" t="s">
        <v>45</v>
      </c>
      <c r="D76" s="11" t="s">
        <v>43</v>
      </c>
      <c r="E76" s="13">
        <v>55726.83</v>
      </c>
    </row>
    <row r="77" spans="2:7" x14ac:dyDescent="0.25">
      <c r="B77" s="3"/>
      <c r="C77" s="11" t="s">
        <v>120</v>
      </c>
      <c r="D77" s="11" t="s">
        <v>42</v>
      </c>
      <c r="E77" s="13">
        <v>55919.360000000001</v>
      </c>
    </row>
    <row r="78" spans="2:7" x14ac:dyDescent="0.25">
      <c r="B78" s="3"/>
      <c r="C78" s="11" t="s">
        <v>44</v>
      </c>
      <c r="D78" s="11" t="s">
        <v>150</v>
      </c>
      <c r="E78" s="13">
        <v>50454.91</v>
      </c>
    </row>
    <row r="79" spans="2:7" x14ac:dyDescent="0.25">
      <c r="C79" s="15"/>
      <c r="D79" s="15"/>
      <c r="E79" s="10"/>
    </row>
    <row r="80" spans="2:7" x14ac:dyDescent="0.25">
      <c r="C80" s="9" t="s">
        <v>16</v>
      </c>
      <c r="D80" s="9"/>
      <c r="E80" s="10"/>
    </row>
    <row r="81" spans="2:6" x14ac:dyDescent="0.25">
      <c r="B81" s="3"/>
      <c r="C81" s="11" t="s">
        <v>66</v>
      </c>
      <c r="D81" s="11" t="s">
        <v>2</v>
      </c>
      <c r="E81" s="13">
        <v>80672.38</v>
      </c>
    </row>
    <row r="82" spans="2:6" x14ac:dyDescent="0.25">
      <c r="B82" s="3"/>
      <c r="C82" s="11" t="s">
        <v>67</v>
      </c>
      <c r="D82" s="11" t="s">
        <v>53</v>
      </c>
      <c r="E82" s="13">
        <v>79634.509999999995</v>
      </c>
    </row>
    <row r="83" spans="2:6" x14ac:dyDescent="0.25">
      <c r="B83" s="3"/>
      <c r="C83" s="11" t="s">
        <v>68</v>
      </c>
      <c r="D83" s="11" t="s">
        <v>5</v>
      </c>
      <c r="E83" s="13">
        <v>54885.93</v>
      </c>
    </row>
    <row r="84" spans="2:6" x14ac:dyDescent="0.25">
      <c r="B84" s="3"/>
      <c r="C84" s="11" t="s">
        <v>155</v>
      </c>
      <c r="D84" s="11" t="s">
        <v>156</v>
      </c>
      <c r="E84" s="13">
        <v>48570.18</v>
      </c>
      <c r="F84" t="s">
        <v>153</v>
      </c>
    </row>
    <row r="85" spans="2:6" x14ac:dyDescent="0.25">
      <c r="B85" s="3"/>
      <c r="C85" s="11" t="s">
        <v>157</v>
      </c>
      <c r="D85" s="11" t="s">
        <v>158</v>
      </c>
      <c r="E85" s="13">
        <v>57826.95</v>
      </c>
      <c r="F85" t="s">
        <v>154</v>
      </c>
    </row>
    <row r="86" spans="2:6" x14ac:dyDescent="0.25">
      <c r="C86" s="15"/>
      <c r="D86" s="15"/>
      <c r="E86" s="10"/>
    </row>
    <row r="87" spans="2:6" x14ac:dyDescent="0.25">
      <c r="C87" s="9" t="s">
        <v>17</v>
      </c>
      <c r="D87" s="9"/>
      <c r="E87" s="10"/>
    </row>
    <row r="88" spans="2:6" x14ac:dyDescent="0.25">
      <c r="B88" s="3"/>
      <c r="C88" s="11" t="s">
        <v>91</v>
      </c>
      <c r="D88" s="11" t="s">
        <v>2</v>
      </c>
      <c r="E88" s="13">
        <v>75965.070000000007</v>
      </c>
    </row>
    <row r="89" spans="2:6" x14ac:dyDescent="0.25">
      <c r="B89" s="3"/>
      <c r="C89" s="11" t="s">
        <v>132</v>
      </c>
      <c r="D89" s="11" t="s">
        <v>5</v>
      </c>
      <c r="E89" s="13">
        <v>62638.76</v>
      </c>
      <c r="F89" t="s">
        <v>133</v>
      </c>
    </row>
    <row r="90" spans="2:6" x14ac:dyDescent="0.25">
      <c r="B90" s="3"/>
      <c r="C90" s="23" t="s">
        <v>131</v>
      </c>
      <c r="D90" s="11" t="s">
        <v>5</v>
      </c>
      <c r="E90" s="13">
        <v>57586.71</v>
      </c>
      <c r="F90" t="s">
        <v>134</v>
      </c>
    </row>
    <row r="91" spans="2:6" x14ac:dyDescent="0.25">
      <c r="C91" s="15"/>
      <c r="D91" s="15"/>
      <c r="E91" s="10"/>
    </row>
    <row r="92" spans="2:6" x14ac:dyDescent="0.25">
      <c r="C92" s="9" t="s">
        <v>18</v>
      </c>
      <c r="D92" s="9"/>
      <c r="E92" s="10"/>
    </row>
    <row r="93" spans="2:6" x14ac:dyDescent="0.25">
      <c r="B93" s="3"/>
      <c r="C93" s="11" t="s">
        <v>36</v>
      </c>
      <c r="D93" s="11" t="s">
        <v>2</v>
      </c>
      <c r="E93" s="13">
        <v>82097.78</v>
      </c>
    </row>
    <row r="94" spans="2:6" x14ac:dyDescent="0.25">
      <c r="B94" s="3"/>
      <c r="C94" s="11" t="s">
        <v>37</v>
      </c>
      <c r="D94" s="11" t="s">
        <v>4</v>
      </c>
      <c r="E94" s="13">
        <v>58494.33</v>
      </c>
    </row>
    <row r="95" spans="2:6" x14ac:dyDescent="0.25">
      <c r="B95" s="3"/>
      <c r="C95" s="11" t="s">
        <v>41</v>
      </c>
      <c r="D95" s="11" t="s">
        <v>5</v>
      </c>
      <c r="E95" s="13">
        <v>49681.74</v>
      </c>
    </row>
    <row r="96" spans="2:6" x14ac:dyDescent="0.25">
      <c r="B96" s="3"/>
      <c r="C96" s="11" t="s">
        <v>38</v>
      </c>
      <c r="D96" s="11" t="s">
        <v>19</v>
      </c>
      <c r="E96" s="13">
        <v>48554.67</v>
      </c>
    </row>
    <row r="97" spans="2:6" x14ac:dyDescent="0.25">
      <c r="C97" s="15"/>
      <c r="D97" s="15"/>
      <c r="E97" s="10"/>
    </row>
    <row r="98" spans="2:6" x14ac:dyDescent="0.25">
      <c r="C98" s="9" t="s">
        <v>20</v>
      </c>
      <c r="D98" s="9"/>
      <c r="E98" s="10"/>
    </row>
    <row r="99" spans="2:6" x14ac:dyDescent="0.25">
      <c r="B99" s="3"/>
      <c r="C99" s="11" t="s">
        <v>69</v>
      </c>
      <c r="D99" s="11" t="s">
        <v>2</v>
      </c>
      <c r="E99" s="13">
        <v>80336.03</v>
      </c>
    </row>
    <row r="100" spans="2:6" x14ac:dyDescent="0.25">
      <c r="B100" s="3"/>
      <c r="C100" s="11" t="s">
        <v>115</v>
      </c>
      <c r="D100" s="11" t="s">
        <v>4</v>
      </c>
      <c r="E100" s="13">
        <v>41018.879999999997</v>
      </c>
    </row>
    <row r="101" spans="2:6" x14ac:dyDescent="0.25">
      <c r="B101" s="3"/>
      <c r="C101" s="11" t="s">
        <v>70</v>
      </c>
      <c r="D101" s="11" t="s">
        <v>5</v>
      </c>
      <c r="E101" s="13">
        <v>50286.44</v>
      </c>
    </row>
    <row r="102" spans="2:6" x14ac:dyDescent="0.25">
      <c r="C102" s="15"/>
      <c r="D102" s="15"/>
      <c r="E102" s="10"/>
    </row>
    <row r="103" spans="2:6" x14ac:dyDescent="0.25">
      <c r="C103" s="9" t="s">
        <v>21</v>
      </c>
      <c r="D103" s="9"/>
      <c r="E103" s="10"/>
    </row>
    <row r="104" spans="2:6" x14ac:dyDescent="0.25">
      <c r="B104" s="3"/>
      <c r="C104" s="23" t="s">
        <v>124</v>
      </c>
      <c r="D104" s="11" t="s">
        <v>22</v>
      </c>
      <c r="E104" s="13">
        <v>68597.09</v>
      </c>
    </row>
    <row r="105" spans="2:6" x14ac:dyDescent="0.25">
      <c r="B105" s="3"/>
      <c r="C105" s="11" t="s">
        <v>92</v>
      </c>
      <c r="D105" s="11" t="s">
        <v>5</v>
      </c>
      <c r="E105" s="13">
        <v>35481.269999999997</v>
      </c>
    </row>
    <row r="106" spans="2:6" x14ac:dyDescent="0.25">
      <c r="C106" s="15"/>
      <c r="D106" s="15"/>
      <c r="E106" s="10"/>
    </row>
    <row r="107" spans="2:6" x14ac:dyDescent="0.25">
      <c r="C107" s="9" t="s">
        <v>23</v>
      </c>
      <c r="D107" s="9"/>
      <c r="E107" s="10"/>
    </row>
    <row r="108" spans="2:6" x14ac:dyDescent="0.25">
      <c r="B108" s="3"/>
      <c r="C108" s="22" t="s">
        <v>106</v>
      </c>
      <c r="D108" s="11" t="s">
        <v>22</v>
      </c>
      <c r="E108" s="13">
        <v>43989.42</v>
      </c>
    </row>
    <row r="109" spans="2:6" ht="30" x14ac:dyDescent="0.25">
      <c r="B109" s="24"/>
      <c r="C109" s="25" t="s">
        <v>113</v>
      </c>
      <c r="D109" s="25" t="s">
        <v>50</v>
      </c>
      <c r="E109" s="30">
        <v>23264.76</v>
      </c>
    </row>
    <row r="110" spans="2:6" ht="30" x14ac:dyDescent="0.25">
      <c r="B110" s="3"/>
      <c r="C110" s="23" t="s">
        <v>160</v>
      </c>
      <c r="D110" s="23" t="s">
        <v>50</v>
      </c>
      <c r="E110" s="13">
        <v>21881.49</v>
      </c>
      <c r="F110" t="s">
        <v>159</v>
      </c>
    </row>
    <row r="111" spans="2:6" x14ac:dyDescent="0.25">
      <c r="C111" s="15"/>
      <c r="D111" s="15"/>
      <c r="E111" s="10"/>
    </row>
    <row r="112" spans="2:6" x14ac:dyDescent="0.25">
      <c r="C112" s="9" t="s">
        <v>24</v>
      </c>
      <c r="D112" s="9"/>
      <c r="E112" s="10"/>
    </row>
    <row r="113" spans="2:7" x14ac:dyDescent="0.25">
      <c r="B113" s="3"/>
      <c r="C113" s="11" t="s">
        <v>71</v>
      </c>
      <c r="D113" s="11" t="s">
        <v>22</v>
      </c>
      <c r="E113" s="13">
        <v>57762.86</v>
      </c>
    </row>
    <row r="114" spans="2:7" x14ac:dyDescent="0.25">
      <c r="B114" s="3"/>
      <c r="C114" s="11" t="s">
        <v>72</v>
      </c>
      <c r="D114" s="11" t="s">
        <v>73</v>
      </c>
      <c r="E114" s="13">
        <v>33904.019999999997</v>
      </c>
    </row>
    <row r="115" spans="2:7" x14ac:dyDescent="0.25">
      <c r="C115" s="15"/>
      <c r="D115" s="15"/>
      <c r="E115" s="10"/>
    </row>
    <row r="116" spans="2:7" x14ac:dyDescent="0.25">
      <c r="C116" s="9" t="s">
        <v>25</v>
      </c>
      <c r="D116" s="9"/>
      <c r="E116" s="10"/>
    </row>
    <row r="117" spans="2:7" x14ac:dyDescent="0.25">
      <c r="B117" s="3"/>
      <c r="C117" s="11" t="s">
        <v>93</v>
      </c>
      <c r="D117" s="11" t="s">
        <v>22</v>
      </c>
      <c r="E117" s="13">
        <v>55223.79</v>
      </c>
    </row>
    <row r="118" spans="2:7" x14ac:dyDescent="0.25">
      <c r="C118" s="15"/>
      <c r="D118" s="15"/>
      <c r="E118" s="10"/>
    </row>
    <row r="119" spans="2:7" x14ac:dyDescent="0.25">
      <c r="C119" s="9" t="s">
        <v>26</v>
      </c>
      <c r="D119" s="9"/>
      <c r="E119" s="10"/>
    </row>
    <row r="120" spans="2:7" x14ac:dyDescent="0.25">
      <c r="B120" s="3"/>
      <c r="C120" s="11" t="s">
        <v>94</v>
      </c>
      <c r="D120" s="11" t="s">
        <v>22</v>
      </c>
      <c r="E120" s="13">
        <v>63456.3</v>
      </c>
      <c r="F120" t="s">
        <v>135</v>
      </c>
      <c r="G120" t="s">
        <v>148</v>
      </c>
    </row>
    <row r="121" spans="2:7" x14ac:dyDescent="0.25">
      <c r="B121" s="3"/>
      <c r="C121" s="11" t="s">
        <v>95</v>
      </c>
      <c r="D121" s="11" t="s">
        <v>5</v>
      </c>
      <c r="E121" s="13">
        <v>43992.03</v>
      </c>
      <c r="F121" t="s">
        <v>135</v>
      </c>
    </row>
    <row r="122" spans="2:7" x14ac:dyDescent="0.25">
      <c r="C122" s="15"/>
      <c r="D122" s="15"/>
      <c r="E122" s="10"/>
    </row>
    <row r="123" spans="2:7" x14ac:dyDescent="0.25">
      <c r="C123" s="9" t="s">
        <v>27</v>
      </c>
      <c r="D123" s="9"/>
      <c r="E123" s="10"/>
    </row>
    <row r="124" spans="2:7" x14ac:dyDescent="0.25">
      <c r="B124" s="3">
        <v>1</v>
      </c>
      <c r="C124" s="11" t="s">
        <v>107</v>
      </c>
      <c r="D124" s="11" t="s">
        <v>22</v>
      </c>
      <c r="E124" s="13">
        <v>46948.78</v>
      </c>
    </row>
    <row r="125" spans="2:7" x14ac:dyDescent="0.25">
      <c r="C125" s="15"/>
      <c r="D125" s="15"/>
      <c r="E125" s="10"/>
    </row>
    <row r="126" spans="2:7" x14ac:dyDescent="0.25">
      <c r="C126" s="9" t="s">
        <v>28</v>
      </c>
      <c r="D126" s="9"/>
      <c r="E126" s="10"/>
    </row>
    <row r="127" spans="2:7" x14ac:dyDescent="0.25">
      <c r="B127" s="3"/>
      <c r="C127" s="11" t="s">
        <v>35</v>
      </c>
      <c r="D127" s="11" t="s">
        <v>22</v>
      </c>
      <c r="E127" s="13">
        <v>61606.97</v>
      </c>
    </row>
    <row r="128" spans="2:7" x14ac:dyDescent="0.25">
      <c r="B128" s="3"/>
      <c r="C128" s="11" t="s">
        <v>40</v>
      </c>
      <c r="D128" s="11" t="s">
        <v>5</v>
      </c>
      <c r="E128" s="13">
        <v>58691.59</v>
      </c>
    </row>
    <row r="129" spans="2:5" x14ac:dyDescent="0.25">
      <c r="C129" s="15"/>
      <c r="D129" s="15"/>
      <c r="E129" s="10"/>
    </row>
    <row r="130" spans="2:5" x14ac:dyDescent="0.25">
      <c r="C130" s="15"/>
      <c r="D130" s="15"/>
      <c r="E130" s="10"/>
    </row>
    <row r="131" spans="2:5" x14ac:dyDescent="0.25">
      <c r="C131" s="9" t="s">
        <v>29</v>
      </c>
      <c r="D131" s="9"/>
      <c r="E131" s="10"/>
    </row>
    <row r="132" spans="2:5" x14ac:dyDescent="0.25">
      <c r="B132" s="3"/>
      <c r="C132" s="11" t="s">
        <v>96</v>
      </c>
      <c r="D132" s="11" t="s">
        <v>2</v>
      </c>
      <c r="E132" s="13">
        <v>54341.43</v>
      </c>
    </row>
    <row r="133" spans="2:5" x14ac:dyDescent="0.25">
      <c r="C133" s="15"/>
      <c r="D133" s="15"/>
      <c r="E133" s="10"/>
    </row>
    <row r="134" spans="2:5" x14ac:dyDescent="0.25">
      <c r="C134" s="9" t="s">
        <v>30</v>
      </c>
      <c r="D134" s="9"/>
      <c r="E134" s="10"/>
    </row>
    <row r="135" spans="2:5" x14ac:dyDescent="0.25">
      <c r="B135" s="3"/>
      <c r="C135" s="23" t="s">
        <v>125</v>
      </c>
      <c r="D135" s="11" t="s">
        <v>2</v>
      </c>
      <c r="E135" s="13">
        <v>84495.49</v>
      </c>
    </row>
    <row r="136" spans="2:5" ht="30" x14ac:dyDescent="0.25">
      <c r="B136" s="3"/>
      <c r="C136" s="11" t="s">
        <v>61</v>
      </c>
      <c r="D136" s="19" t="s">
        <v>126</v>
      </c>
      <c r="E136" s="13">
        <v>76889.42</v>
      </c>
    </row>
    <row r="137" spans="2:5" ht="30" x14ac:dyDescent="0.25">
      <c r="B137" s="3"/>
      <c r="C137" s="11" t="s">
        <v>60</v>
      </c>
      <c r="D137" s="19" t="s">
        <v>62</v>
      </c>
      <c r="E137" s="13">
        <v>81034.55</v>
      </c>
    </row>
    <row r="138" spans="2:5" x14ac:dyDescent="0.25">
      <c r="C138" s="15"/>
      <c r="D138" s="15"/>
      <c r="E138" s="10"/>
    </row>
    <row r="139" spans="2:5" x14ac:dyDescent="0.25">
      <c r="C139" s="9" t="s">
        <v>31</v>
      </c>
      <c r="D139" s="9"/>
      <c r="E139" s="10"/>
    </row>
    <row r="140" spans="2:5" x14ac:dyDescent="0.25">
      <c r="B140" s="3"/>
      <c r="C140" s="11" t="s">
        <v>108</v>
      </c>
      <c r="D140" s="11" t="s">
        <v>2</v>
      </c>
      <c r="E140" s="13">
        <v>59521.23</v>
      </c>
    </row>
    <row r="141" spans="2:5" x14ac:dyDescent="0.25">
      <c r="B141" s="3"/>
      <c r="C141" s="11" t="s">
        <v>109</v>
      </c>
      <c r="D141" s="11" t="s">
        <v>59</v>
      </c>
      <c r="E141" s="13">
        <v>75404.960000000006</v>
      </c>
    </row>
    <row r="142" spans="2:5" x14ac:dyDescent="0.25">
      <c r="B142" s="3"/>
      <c r="C142" s="11" t="s">
        <v>58</v>
      </c>
      <c r="D142" s="11" t="s">
        <v>59</v>
      </c>
      <c r="E142" s="13">
        <v>27528.99</v>
      </c>
    </row>
    <row r="143" spans="2:5" x14ac:dyDescent="0.25">
      <c r="C143" s="15"/>
      <c r="D143" s="15"/>
      <c r="E143" s="10"/>
    </row>
    <row r="144" spans="2:5" x14ac:dyDescent="0.25">
      <c r="C144" s="9" t="s">
        <v>32</v>
      </c>
      <c r="D144" s="9"/>
      <c r="E144" s="10"/>
    </row>
    <row r="145" spans="1:5" x14ac:dyDescent="0.25">
      <c r="B145" s="7"/>
      <c r="C145" s="20"/>
      <c r="D145" s="20"/>
      <c r="E145" s="21"/>
    </row>
    <row r="146" spans="1:5" x14ac:dyDescent="0.25">
      <c r="A146" s="8"/>
      <c r="B146" s="3"/>
      <c r="C146" s="11" t="s">
        <v>80</v>
      </c>
      <c r="D146" s="11" t="s">
        <v>2</v>
      </c>
      <c r="E146" s="13">
        <v>48388.81</v>
      </c>
    </row>
    <row r="147" spans="1:5" x14ac:dyDescent="0.25">
      <c r="C147" s="15"/>
      <c r="D147" s="15"/>
      <c r="E147" s="15"/>
    </row>
    <row r="148" spans="1:5" ht="19.149999999999999" customHeight="1" x14ac:dyDescent="0.25">
      <c r="C148" s="32" t="s">
        <v>100</v>
      </c>
      <c r="D148" s="32"/>
      <c r="E148" s="32"/>
    </row>
    <row r="149" spans="1:5" x14ac:dyDescent="0.25">
      <c r="B149" s="3"/>
      <c r="C149" s="11" t="s">
        <v>101</v>
      </c>
      <c r="D149" s="11" t="s">
        <v>2</v>
      </c>
      <c r="E149" s="13">
        <v>71302.81</v>
      </c>
    </row>
    <row r="150" spans="1:5" x14ac:dyDescent="0.25">
      <c r="C150" s="15"/>
      <c r="D150" s="15"/>
      <c r="E150" s="15"/>
    </row>
    <row r="151" spans="1:5" x14ac:dyDescent="0.25">
      <c r="C151" s="15"/>
      <c r="D151" s="15"/>
      <c r="E151" s="15"/>
    </row>
    <row r="152" spans="1:5" x14ac:dyDescent="0.25">
      <c r="C152" s="15"/>
      <c r="D152" s="15"/>
      <c r="E152" s="15"/>
    </row>
    <row r="153" spans="1:5" x14ac:dyDescent="0.25">
      <c r="C153" s="15"/>
      <c r="D153" s="15"/>
      <c r="E153" s="15"/>
    </row>
    <row r="154" spans="1:5" x14ac:dyDescent="0.25">
      <c r="C154" s="15"/>
      <c r="D154" s="15"/>
      <c r="E154" s="15"/>
    </row>
    <row r="155" spans="1:5" x14ac:dyDescent="0.25">
      <c r="C155" s="15"/>
      <c r="D155" s="15"/>
      <c r="E155" s="15"/>
    </row>
    <row r="156" spans="1:5" x14ac:dyDescent="0.25">
      <c r="C156" s="15"/>
      <c r="D156" s="15"/>
      <c r="E156" s="15"/>
    </row>
    <row r="157" spans="1:5" x14ac:dyDescent="0.25">
      <c r="C157" s="15"/>
      <c r="D157" s="15"/>
      <c r="E157" s="15"/>
    </row>
    <row r="158" spans="1:5" x14ac:dyDescent="0.25">
      <c r="C158" s="15"/>
      <c r="D158" s="15"/>
      <c r="E158" s="15"/>
    </row>
    <row r="159" spans="1:5" x14ac:dyDescent="0.25">
      <c r="C159" s="15"/>
      <c r="D159" s="15"/>
      <c r="E159" s="15"/>
    </row>
    <row r="160" spans="1:5" x14ac:dyDescent="0.25">
      <c r="C160" s="15"/>
      <c r="D160" s="15"/>
      <c r="E160" s="15"/>
    </row>
    <row r="161" spans="3:5" x14ac:dyDescent="0.25">
      <c r="C161" s="15"/>
      <c r="D161" s="15"/>
      <c r="E161" s="15"/>
    </row>
  </sheetData>
  <mergeCells count="2">
    <mergeCell ref="B1:E1"/>
    <mergeCell ref="C148:E1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Шубина Ирина Владимировна</cp:lastModifiedBy>
  <cp:lastPrinted>2021-03-26T08:38:02Z</cp:lastPrinted>
  <dcterms:created xsi:type="dcterms:W3CDTF">2019-03-06T05:55:20Z</dcterms:created>
  <dcterms:modified xsi:type="dcterms:W3CDTF">2022-04-18T11:31:41Z</dcterms:modified>
</cp:coreProperties>
</file>